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356" windowWidth="15480" windowHeight="8010" activeTab="1"/>
  </bookViews>
  <sheets>
    <sheet name="Титул" sheetId="1" r:id="rId1"/>
    <sheet name="С3" sheetId="2" r:id="rId2"/>
  </sheets>
  <definedNames/>
  <calcPr fullCalcOnLoad="1"/>
</workbook>
</file>

<file path=xl/sharedStrings.xml><?xml version="1.0" encoding="utf-8"?>
<sst xmlns="http://schemas.openxmlformats.org/spreadsheetml/2006/main" count="113" uniqueCount="75">
  <si>
    <t>Дано</t>
  </si>
  <si>
    <t>кН</t>
  </si>
  <si>
    <t>M</t>
  </si>
  <si>
    <t>кН*м</t>
  </si>
  <si>
    <t>q</t>
  </si>
  <si>
    <t>кН/м</t>
  </si>
  <si>
    <t>α</t>
  </si>
  <si>
    <t>рад</t>
  </si>
  <si>
    <t>L</t>
  </si>
  <si>
    <t>м</t>
  </si>
  <si>
    <t>k</t>
  </si>
  <si>
    <t>МГТУ "СТАНКИН"</t>
  </si>
  <si>
    <t>Кафедра: Теоретическая механика</t>
  </si>
  <si>
    <t xml:space="preserve">Курсовая работа С1 </t>
  </si>
  <si>
    <t>вариант №17</t>
  </si>
  <si>
    <t xml:space="preserve">Выполнил: </t>
  </si>
  <si>
    <t>Поляков Дмитрий</t>
  </si>
  <si>
    <t>группа И-3-2</t>
  </si>
  <si>
    <t xml:space="preserve">Принял: </t>
  </si>
  <si>
    <t xml:space="preserve">доктор технических наук профессор </t>
  </si>
  <si>
    <t>Алюшин Юрий Алексеевич</t>
  </si>
  <si>
    <t>Москва</t>
  </si>
  <si>
    <t>2007 г.</t>
  </si>
  <si>
    <t>Шарнир в т. С</t>
  </si>
  <si>
    <t>h</t>
  </si>
  <si>
    <r>
      <t>∑M</t>
    </r>
    <r>
      <rPr>
        <sz val="9"/>
        <color indexed="8"/>
        <rFont val="Calibri"/>
        <family val="2"/>
      </rPr>
      <t>iA</t>
    </r>
    <r>
      <rPr>
        <sz val="12"/>
        <color indexed="8"/>
        <rFont val="Calibri"/>
        <family val="2"/>
      </rPr>
      <t xml:space="preserve"> = 0:</t>
    </r>
  </si>
  <si>
    <r>
      <t>X</t>
    </r>
    <r>
      <rPr>
        <sz val="9"/>
        <color indexed="8"/>
        <rFont val="Calibri"/>
        <family val="2"/>
      </rPr>
      <t>C</t>
    </r>
    <r>
      <rPr>
        <sz val="11"/>
        <color indexed="8"/>
        <rFont val="Calibri"/>
        <family val="2"/>
      </rPr>
      <t xml:space="preserve"> =  </t>
    </r>
  </si>
  <si>
    <r>
      <t>∑M</t>
    </r>
    <r>
      <rPr>
        <sz val="9"/>
        <color indexed="8"/>
        <rFont val="Calibri"/>
        <family val="2"/>
      </rPr>
      <t>iB</t>
    </r>
    <r>
      <rPr>
        <sz val="12"/>
        <color indexed="8"/>
        <rFont val="Calibri"/>
        <family val="2"/>
      </rPr>
      <t xml:space="preserve"> = 0:</t>
    </r>
  </si>
  <si>
    <t xml:space="preserve">Yc = </t>
  </si>
  <si>
    <r>
      <t>∑F</t>
    </r>
    <r>
      <rPr>
        <sz val="9"/>
        <color indexed="8"/>
        <rFont val="Calibri"/>
        <family val="2"/>
      </rPr>
      <t>ix</t>
    </r>
    <r>
      <rPr>
        <sz val="12"/>
        <color indexed="8"/>
        <rFont val="Calibri"/>
        <family val="2"/>
      </rPr>
      <t xml:space="preserve"> = 0:</t>
    </r>
  </si>
  <si>
    <r>
      <t>∑F</t>
    </r>
    <r>
      <rPr>
        <sz val="9"/>
        <color indexed="8"/>
        <rFont val="Calibri"/>
        <family val="2"/>
      </rPr>
      <t>iy</t>
    </r>
    <r>
      <rPr>
        <sz val="12"/>
        <color indexed="8"/>
        <rFont val="Calibri"/>
        <family val="2"/>
      </rPr>
      <t xml:space="preserve"> = 0:</t>
    </r>
  </si>
  <si>
    <t>Нижняя часть</t>
  </si>
  <si>
    <t>Верхняя часть</t>
  </si>
  <si>
    <r>
      <t>Y</t>
    </r>
    <r>
      <rPr>
        <sz val="9"/>
        <color indexed="8"/>
        <rFont val="Calibri"/>
        <family val="2"/>
      </rPr>
      <t>A</t>
    </r>
    <r>
      <rPr>
        <sz val="11"/>
        <color indexed="8"/>
        <rFont val="Calibri"/>
        <family val="2"/>
      </rPr>
      <t xml:space="preserve"> = </t>
    </r>
  </si>
  <si>
    <r>
      <t>X</t>
    </r>
    <r>
      <rPr>
        <sz val="9"/>
        <color indexed="8"/>
        <rFont val="Calibri"/>
        <family val="2"/>
      </rPr>
      <t>A</t>
    </r>
    <r>
      <rPr>
        <sz val="11"/>
        <color indexed="8"/>
        <rFont val="Calibri"/>
        <family val="2"/>
      </rPr>
      <t xml:space="preserve"> = </t>
    </r>
  </si>
  <si>
    <r>
      <t>R</t>
    </r>
    <r>
      <rPr>
        <sz val="9"/>
        <color indexed="8"/>
        <rFont val="Calibri"/>
        <family val="2"/>
      </rPr>
      <t>A</t>
    </r>
    <r>
      <rPr>
        <sz val="12"/>
        <color indexed="8"/>
        <rFont val="Calibri"/>
        <family val="2"/>
      </rPr>
      <t>²</t>
    </r>
    <r>
      <rPr>
        <sz val="11"/>
        <color indexed="8"/>
        <rFont val="Calibri"/>
        <family val="2"/>
      </rPr>
      <t xml:space="preserve"> = X</t>
    </r>
    <r>
      <rPr>
        <sz val="9"/>
        <color indexed="8"/>
        <rFont val="Calibri"/>
        <family val="2"/>
      </rPr>
      <t>A</t>
    </r>
    <r>
      <rPr>
        <sz val="12"/>
        <color indexed="8"/>
        <rFont val="Calibri"/>
        <family val="2"/>
      </rPr>
      <t>²</t>
    </r>
    <r>
      <rPr>
        <sz val="11"/>
        <color indexed="8"/>
        <rFont val="Calibri"/>
        <family val="2"/>
      </rPr>
      <t xml:space="preserve"> + Y</t>
    </r>
    <r>
      <rPr>
        <sz val="9"/>
        <color indexed="8"/>
        <rFont val="Calibri"/>
        <family val="2"/>
      </rPr>
      <t>A</t>
    </r>
    <r>
      <rPr>
        <sz val="12"/>
        <color indexed="8"/>
        <rFont val="Calibri"/>
        <family val="2"/>
      </rPr>
      <t>²</t>
    </r>
  </si>
  <si>
    <r>
      <t>R</t>
    </r>
    <r>
      <rPr>
        <sz val="9"/>
        <color indexed="8"/>
        <rFont val="Calibri"/>
        <family val="2"/>
      </rPr>
      <t>A</t>
    </r>
    <r>
      <rPr>
        <sz val="11"/>
        <color indexed="8"/>
        <rFont val="Calibri"/>
        <family val="2"/>
      </rPr>
      <t xml:space="preserve"> = </t>
    </r>
  </si>
  <si>
    <t>Другие реакции</t>
  </si>
  <si>
    <r>
      <t>X</t>
    </r>
    <r>
      <rPr>
        <sz val="9"/>
        <color indexed="8"/>
        <rFont val="Calibri"/>
        <family val="2"/>
      </rPr>
      <t>B</t>
    </r>
    <r>
      <rPr>
        <sz val="11"/>
        <color indexed="8"/>
        <rFont val="Calibri"/>
        <family val="2"/>
      </rPr>
      <t xml:space="preserve"> - Xc = 0</t>
    </r>
  </si>
  <si>
    <r>
      <t>Y</t>
    </r>
    <r>
      <rPr>
        <sz val="9"/>
        <color indexed="8"/>
        <rFont val="Calibri"/>
        <family val="2"/>
      </rPr>
      <t>B</t>
    </r>
    <r>
      <rPr>
        <sz val="11"/>
        <color indexed="8"/>
        <rFont val="Calibri"/>
        <family val="2"/>
      </rPr>
      <t xml:space="preserve"> = </t>
    </r>
  </si>
  <si>
    <t>Соединение в т. С скользящей заделкой</t>
  </si>
  <si>
    <t xml:space="preserve">Xc = </t>
  </si>
  <si>
    <t xml:space="preserve">Mc = </t>
  </si>
  <si>
    <t>Проверка (Шарнир в т. С)</t>
  </si>
  <si>
    <r>
      <t>кН - минимальная реакция R</t>
    </r>
    <r>
      <rPr>
        <sz val="9"/>
        <color indexed="8"/>
        <rFont val="Calibri"/>
        <family val="2"/>
      </rPr>
      <t>A</t>
    </r>
  </si>
  <si>
    <r>
      <t>P</t>
    </r>
    <r>
      <rPr>
        <sz val="9"/>
        <color indexed="8"/>
        <rFont val="Calibri"/>
        <family val="2"/>
      </rPr>
      <t>1</t>
    </r>
  </si>
  <si>
    <r>
      <t>P</t>
    </r>
    <r>
      <rPr>
        <sz val="9"/>
        <color indexed="8"/>
        <rFont val="Calibri"/>
        <family val="2"/>
      </rPr>
      <t>2</t>
    </r>
  </si>
  <si>
    <r>
      <t>Y</t>
    </r>
    <r>
      <rPr>
        <sz val="9"/>
        <color indexed="8"/>
        <rFont val="Calibri"/>
        <family val="2"/>
      </rPr>
      <t>A</t>
    </r>
    <r>
      <rPr>
        <sz val="11"/>
        <color indexed="8"/>
        <rFont val="Calibri"/>
        <family val="2"/>
      </rPr>
      <t xml:space="preserve"> = P</t>
    </r>
    <r>
      <rPr>
        <sz val="9"/>
        <color indexed="8"/>
        <rFont val="Calibri"/>
        <family val="2"/>
      </rPr>
      <t>1</t>
    </r>
    <r>
      <rPr>
        <sz val="11"/>
        <color indexed="8"/>
        <rFont val="Calibri"/>
        <family val="2"/>
      </rPr>
      <t>*</t>
    </r>
    <r>
      <rPr>
        <sz val="11"/>
        <color indexed="8"/>
        <rFont val="Calibri"/>
        <family val="2"/>
      </rPr>
      <t>cos</t>
    </r>
    <r>
      <rPr>
        <sz val="11"/>
        <color indexed="8"/>
        <rFont val="Calibri"/>
        <family val="2"/>
      </rPr>
      <t>α</t>
    </r>
  </si>
  <si>
    <r>
      <t>Y</t>
    </r>
    <r>
      <rPr>
        <sz val="9"/>
        <color indexed="8"/>
        <rFont val="Calibri"/>
        <family val="2"/>
      </rPr>
      <t>A</t>
    </r>
    <r>
      <rPr>
        <sz val="11"/>
        <color indexed="8"/>
        <rFont val="Calibri"/>
        <family val="2"/>
      </rPr>
      <t xml:space="preserve"> - P</t>
    </r>
    <r>
      <rPr>
        <sz val="9"/>
        <color indexed="8"/>
        <rFont val="Calibri"/>
        <family val="2"/>
      </rPr>
      <t>1</t>
    </r>
    <r>
      <rPr>
        <sz val="11"/>
        <color indexed="8"/>
        <rFont val="Calibri"/>
        <family val="2"/>
      </rPr>
      <t>*</t>
    </r>
    <r>
      <rPr>
        <sz val="11"/>
        <color indexed="8"/>
        <rFont val="Calibri"/>
        <family val="2"/>
      </rPr>
      <t>cos</t>
    </r>
    <r>
      <rPr>
        <sz val="11"/>
        <color indexed="8"/>
        <rFont val="Calibri"/>
        <family val="2"/>
      </rPr>
      <t>α = 0</t>
    </r>
  </si>
  <si>
    <r>
      <t>-X</t>
    </r>
    <r>
      <rPr>
        <sz val="9"/>
        <color indexed="8"/>
        <rFont val="Calibri"/>
        <family val="2"/>
      </rPr>
      <t>C</t>
    </r>
    <r>
      <rPr>
        <sz val="11"/>
        <color indexed="8"/>
        <rFont val="Calibri"/>
        <family val="2"/>
      </rPr>
      <t>*(h + L) - P</t>
    </r>
    <r>
      <rPr>
        <sz val="9"/>
        <color indexed="8"/>
        <rFont val="Calibri"/>
        <family val="2"/>
      </rPr>
      <t>1</t>
    </r>
    <r>
      <rPr>
        <sz val="11"/>
        <color indexed="8"/>
        <rFont val="Calibri"/>
        <family val="2"/>
      </rPr>
      <t>*sin</t>
    </r>
    <r>
      <rPr>
        <sz val="11"/>
        <color indexed="8"/>
        <rFont val="Calibri"/>
        <family val="2"/>
      </rPr>
      <t>α*h - q*h²/2 - Mc = 0</t>
    </r>
  </si>
  <si>
    <r>
      <t>-X</t>
    </r>
    <r>
      <rPr>
        <sz val="9"/>
        <color indexed="8"/>
        <rFont val="Calibri"/>
        <family val="2"/>
      </rPr>
      <t>A</t>
    </r>
    <r>
      <rPr>
        <sz val="11"/>
        <color indexed="8"/>
        <rFont val="Calibri"/>
        <family val="2"/>
      </rPr>
      <t xml:space="preserve"> + q*h + P</t>
    </r>
    <r>
      <rPr>
        <sz val="9"/>
        <color indexed="8"/>
        <rFont val="Calibri"/>
        <family val="2"/>
      </rPr>
      <t>1</t>
    </r>
    <r>
      <rPr>
        <sz val="11"/>
        <color indexed="8"/>
        <rFont val="Calibri"/>
        <family val="2"/>
      </rPr>
      <t>*</t>
    </r>
    <r>
      <rPr>
        <sz val="11"/>
        <color indexed="8"/>
        <rFont val="Calibri"/>
        <family val="2"/>
      </rPr>
      <t>sin</t>
    </r>
    <r>
      <rPr>
        <sz val="11"/>
        <color indexed="8"/>
        <rFont val="Calibri"/>
        <family val="2"/>
      </rPr>
      <t>α + Xc = 0</t>
    </r>
  </si>
  <si>
    <r>
      <t>X</t>
    </r>
    <r>
      <rPr>
        <sz val="9"/>
        <color indexed="8"/>
        <rFont val="Calibri"/>
        <family val="2"/>
      </rPr>
      <t>A</t>
    </r>
    <r>
      <rPr>
        <sz val="11"/>
        <color indexed="8"/>
        <rFont val="Calibri"/>
        <family val="2"/>
      </rPr>
      <t xml:space="preserve"> = q*h + P</t>
    </r>
    <r>
      <rPr>
        <sz val="9"/>
        <color indexed="8"/>
        <rFont val="Calibri"/>
        <family val="2"/>
      </rPr>
      <t>1</t>
    </r>
    <r>
      <rPr>
        <sz val="11"/>
        <color indexed="8"/>
        <rFont val="Calibri"/>
        <family val="2"/>
      </rPr>
      <t>*</t>
    </r>
    <r>
      <rPr>
        <sz val="11"/>
        <color indexed="8"/>
        <rFont val="Calibri"/>
        <family val="2"/>
      </rPr>
      <t>sin</t>
    </r>
    <r>
      <rPr>
        <sz val="11"/>
        <color indexed="8"/>
        <rFont val="Calibri"/>
        <family val="2"/>
      </rPr>
      <t xml:space="preserve">α + Xc </t>
    </r>
  </si>
  <si>
    <r>
      <t>Y</t>
    </r>
    <r>
      <rPr>
        <sz val="9"/>
        <color indexed="8"/>
        <rFont val="Calibri"/>
        <family val="2"/>
      </rPr>
      <t>A</t>
    </r>
    <r>
      <rPr>
        <sz val="11"/>
        <color indexed="8"/>
        <rFont val="Calibri"/>
        <family val="2"/>
      </rPr>
      <t xml:space="preserve"> = Yc + P</t>
    </r>
    <r>
      <rPr>
        <sz val="9"/>
        <color indexed="8"/>
        <rFont val="Calibri"/>
        <family val="2"/>
      </rPr>
      <t>1</t>
    </r>
    <r>
      <rPr>
        <sz val="11"/>
        <color indexed="8"/>
        <rFont val="Calibri"/>
        <family val="2"/>
      </rPr>
      <t>*</t>
    </r>
    <r>
      <rPr>
        <sz val="11"/>
        <color indexed="8"/>
        <rFont val="Calibri"/>
        <family val="2"/>
      </rPr>
      <t>cos</t>
    </r>
    <r>
      <rPr>
        <sz val="11"/>
        <color indexed="8"/>
        <rFont val="Calibri"/>
        <family val="2"/>
      </rPr>
      <t xml:space="preserve">α </t>
    </r>
  </si>
  <si>
    <r>
      <t>Y</t>
    </r>
    <r>
      <rPr>
        <sz val="9"/>
        <color indexed="8"/>
        <rFont val="Calibri"/>
        <family val="2"/>
      </rPr>
      <t>A</t>
    </r>
    <r>
      <rPr>
        <sz val="11"/>
        <color indexed="8"/>
        <rFont val="Calibri"/>
        <family val="2"/>
      </rPr>
      <t xml:space="preserve"> - Yc - P</t>
    </r>
    <r>
      <rPr>
        <sz val="9"/>
        <color indexed="8"/>
        <rFont val="Calibri"/>
        <family val="2"/>
      </rPr>
      <t>1</t>
    </r>
    <r>
      <rPr>
        <sz val="11"/>
        <color indexed="8"/>
        <rFont val="Calibri"/>
        <family val="2"/>
      </rPr>
      <t>*</t>
    </r>
    <r>
      <rPr>
        <sz val="11"/>
        <color indexed="8"/>
        <rFont val="Calibri"/>
        <family val="2"/>
      </rPr>
      <t>cos</t>
    </r>
    <r>
      <rPr>
        <sz val="11"/>
        <color indexed="8"/>
        <rFont val="Calibri"/>
        <family val="2"/>
      </rPr>
      <t>α = 0</t>
    </r>
  </si>
  <si>
    <r>
      <t>Y</t>
    </r>
    <r>
      <rPr>
        <sz val="9"/>
        <color indexed="8"/>
        <rFont val="Calibri"/>
        <family val="2"/>
      </rPr>
      <t>B</t>
    </r>
    <r>
      <rPr>
        <sz val="11"/>
        <color indexed="8"/>
        <rFont val="Calibri"/>
        <family val="2"/>
      </rPr>
      <t xml:space="preserve"> - P</t>
    </r>
    <r>
      <rPr>
        <sz val="9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- Yc = 0</t>
    </r>
  </si>
  <si>
    <r>
      <t>Y</t>
    </r>
    <r>
      <rPr>
        <sz val="9"/>
        <color indexed="8"/>
        <rFont val="Calibri"/>
        <family val="2"/>
      </rPr>
      <t>B</t>
    </r>
    <r>
      <rPr>
        <sz val="11"/>
        <color indexed="8"/>
        <rFont val="Calibri"/>
        <family val="2"/>
      </rPr>
      <t xml:space="preserve"> = P</t>
    </r>
    <r>
      <rPr>
        <sz val="9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+ Yc</t>
    </r>
  </si>
  <si>
    <r>
      <t>X</t>
    </r>
    <r>
      <rPr>
        <sz val="9"/>
        <color indexed="8"/>
        <rFont val="Calibri"/>
        <family val="2"/>
      </rPr>
      <t>C</t>
    </r>
    <r>
      <rPr>
        <sz val="11"/>
        <color indexed="8"/>
        <rFont val="Calibri"/>
        <family val="2"/>
      </rPr>
      <t xml:space="preserve"> =  - (P</t>
    </r>
    <r>
      <rPr>
        <sz val="9"/>
        <color indexed="8"/>
        <rFont val="Calibri"/>
        <family val="2"/>
      </rPr>
      <t>1</t>
    </r>
    <r>
      <rPr>
        <sz val="11"/>
        <color indexed="8"/>
        <rFont val="Calibri"/>
        <family val="2"/>
      </rPr>
      <t>*sin</t>
    </r>
    <r>
      <rPr>
        <sz val="11"/>
        <color indexed="8"/>
        <rFont val="Calibri"/>
        <family val="2"/>
      </rPr>
      <t>α*h + q*h²/2)/(h + L)</t>
    </r>
  </si>
  <si>
    <r>
      <t>X</t>
    </r>
    <r>
      <rPr>
        <sz val="9"/>
        <color indexed="8"/>
        <rFont val="Calibri"/>
        <family val="2"/>
      </rPr>
      <t>A</t>
    </r>
    <r>
      <rPr>
        <sz val="11"/>
        <color indexed="8"/>
        <rFont val="Calibri"/>
        <family val="2"/>
      </rPr>
      <t xml:space="preserve"> = q*h + P</t>
    </r>
    <r>
      <rPr>
        <sz val="9"/>
        <color indexed="8"/>
        <rFont val="Calibri"/>
        <family val="2"/>
      </rPr>
      <t>1</t>
    </r>
    <r>
      <rPr>
        <sz val="11"/>
        <color indexed="8"/>
        <rFont val="Calibri"/>
        <family val="2"/>
      </rPr>
      <t>*</t>
    </r>
    <r>
      <rPr>
        <sz val="11"/>
        <color indexed="8"/>
        <rFont val="Calibri"/>
        <family val="2"/>
      </rPr>
      <t>sin</t>
    </r>
    <r>
      <rPr>
        <sz val="11"/>
        <color indexed="8"/>
        <rFont val="Calibri"/>
        <family val="2"/>
      </rPr>
      <t>α + Xc = 0</t>
    </r>
  </si>
  <si>
    <r>
      <t>-X</t>
    </r>
    <r>
      <rPr>
        <sz val="9"/>
        <color indexed="8"/>
        <rFont val="Calibri"/>
        <family val="2"/>
      </rPr>
      <t>C</t>
    </r>
    <r>
      <rPr>
        <sz val="11"/>
        <color indexed="8"/>
        <rFont val="Calibri"/>
        <family val="2"/>
      </rPr>
      <t>*(h + L) - P</t>
    </r>
    <r>
      <rPr>
        <sz val="9"/>
        <color indexed="8"/>
        <rFont val="Calibri"/>
        <family val="2"/>
      </rPr>
      <t>1</t>
    </r>
    <r>
      <rPr>
        <sz val="11"/>
        <color indexed="8"/>
        <rFont val="Calibri"/>
        <family val="2"/>
      </rPr>
      <t>*sin</t>
    </r>
    <r>
      <rPr>
        <sz val="11"/>
        <color indexed="8"/>
        <rFont val="Calibri"/>
        <family val="2"/>
      </rPr>
      <t>α*h - q*h²/2 = 0</t>
    </r>
  </si>
  <si>
    <t>°</t>
  </si>
  <si>
    <t>m</t>
  </si>
  <si>
    <t>n</t>
  </si>
  <si>
    <r>
      <t>Yc*k - P</t>
    </r>
    <r>
      <rPr>
        <sz val="9"/>
        <color indexed="8"/>
        <rFont val="Calibri"/>
        <family val="2"/>
      </rPr>
      <t>2</t>
    </r>
    <r>
      <rPr>
        <sz val="11"/>
        <color indexed="8"/>
        <rFont val="Calibri"/>
        <family val="2"/>
      </rPr>
      <t>*m - M</t>
    </r>
    <r>
      <rPr>
        <sz val="11"/>
        <color indexed="8"/>
        <rFont val="Calibri"/>
        <family val="2"/>
      </rPr>
      <t xml:space="preserve"> + Xc*n = 0</t>
    </r>
  </si>
  <si>
    <r>
      <t>Yc = (P</t>
    </r>
    <r>
      <rPr>
        <sz val="9"/>
        <color indexed="8"/>
        <rFont val="Calibri"/>
        <family val="2"/>
      </rPr>
      <t>2</t>
    </r>
    <r>
      <rPr>
        <sz val="11"/>
        <color indexed="8"/>
        <rFont val="Calibri"/>
        <family val="2"/>
      </rPr>
      <t>*m + M</t>
    </r>
    <r>
      <rPr>
        <sz val="11"/>
        <color indexed="8"/>
        <rFont val="Calibri"/>
        <family val="2"/>
      </rPr>
      <t xml:space="preserve"> - Xc*n)/k</t>
    </r>
  </si>
  <si>
    <r>
      <t>Mc - P</t>
    </r>
    <r>
      <rPr>
        <sz val="9"/>
        <color indexed="8"/>
        <rFont val="Calibri"/>
        <family val="2"/>
      </rPr>
      <t>2</t>
    </r>
    <r>
      <rPr>
        <sz val="11"/>
        <color indexed="8"/>
        <rFont val="Calibri"/>
        <family val="2"/>
      </rPr>
      <t>*m - M</t>
    </r>
    <r>
      <rPr>
        <sz val="11"/>
        <color indexed="8"/>
        <rFont val="Calibri"/>
        <family val="2"/>
      </rPr>
      <t xml:space="preserve"> + Xc*n = 0</t>
    </r>
  </si>
  <si>
    <r>
      <t>Mc = P</t>
    </r>
    <r>
      <rPr>
        <sz val="9"/>
        <color indexed="8"/>
        <rFont val="Calibri"/>
        <family val="2"/>
      </rPr>
      <t>2</t>
    </r>
    <r>
      <rPr>
        <sz val="11"/>
        <color indexed="8"/>
        <rFont val="Calibri"/>
        <family val="2"/>
      </rPr>
      <t>*m + M</t>
    </r>
    <r>
      <rPr>
        <sz val="11"/>
        <color indexed="8"/>
        <rFont val="Calibri"/>
        <family val="2"/>
      </rPr>
      <t xml:space="preserve"> - Xc*n</t>
    </r>
  </si>
  <si>
    <r>
      <t>-Xc*(h + L) - P</t>
    </r>
    <r>
      <rPr>
        <sz val="9"/>
        <color indexed="8"/>
        <rFont val="Calibri"/>
        <family val="2"/>
      </rPr>
      <t>1</t>
    </r>
    <r>
      <rPr>
        <sz val="11"/>
        <color indexed="8"/>
        <rFont val="Calibri"/>
        <family val="2"/>
      </rPr>
      <t>*sinα*h - q*h²/2 - P</t>
    </r>
    <r>
      <rPr>
        <sz val="9"/>
        <color indexed="8"/>
        <rFont val="Calibri"/>
        <family val="2"/>
      </rPr>
      <t>2</t>
    </r>
    <r>
      <rPr>
        <sz val="11"/>
        <color indexed="8"/>
        <rFont val="Calibri"/>
        <family val="2"/>
      </rPr>
      <t>*m - M + Xc*n</t>
    </r>
  </si>
  <si>
    <r>
      <t>Xc = - (P</t>
    </r>
    <r>
      <rPr>
        <sz val="9"/>
        <color indexed="8"/>
        <rFont val="Calibri"/>
        <family val="2"/>
      </rPr>
      <t>1</t>
    </r>
    <r>
      <rPr>
        <sz val="11"/>
        <color indexed="8"/>
        <rFont val="Calibri"/>
        <family val="2"/>
      </rPr>
      <t>*sinα*h + q*h²/2 + P</t>
    </r>
    <r>
      <rPr>
        <sz val="9"/>
        <color indexed="8"/>
        <rFont val="Calibri"/>
        <family val="2"/>
      </rPr>
      <t>2</t>
    </r>
    <r>
      <rPr>
        <sz val="11"/>
        <color indexed="8"/>
        <rFont val="Calibri"/>
        <family val="2"/>
      </rPr>
      <t>*m + M)/h-L+n</t>
    </r>
  </si>
  <si>
    <t>Так же я добавил две новые величины, равные по величине условию задачи</t>
  </si>
  <si>
    <r>
      <t>X</t>
    </r>
    <r>
      <rPr>
        <sz val="9"/>
        <color indexed="8"/>
        <rFont val="Calibri"/>
        <family val="2"/>
      </rPr>
      <t>B</t>
    </r>
    <r>
      <rPr>
        <sz val="11"/>
        <color indexed="8"/>
        <rFont val="Calibri"/>
        <family val="2"/>
      </rPr>
      <t xml:space="preserve"> = Xc =</t>
    </r>
  </si>
  <si>
    <r>
      <t>Y</t>
    </r>
    <r>
      <rPr>
        <sz val="9"/>
        <color indexed="8"/>
        <rFont val="Calibri"/>
        <family val="2"/>
      </rPr>
      <t>B</t>
    </r>
    <r>
      <rPr>
        <sz val="11"/>
        <color indexed="8"/>
        <rFont val="Calibri"/>
        <family val="2"/>
      </rPr>
      <t xml:space="preserve"> - P</t>
    </r>
    <r>
      <rPr>
        <sz val="9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= 0</t>
    </r>
  </si>
  <si>
    <r>
      <t>Y</t>
    </r>
    <r>
      <rPr>
        <sz val="9"/>
        <color indexed="8"/>
        <rFont val="Calibri"/>
        <family val="2"/>
      </rPr>
      <t>B</t>
    </r>
    <r>
      <rPr>
        <sz val="11"/>
        <color indexed="8"/>
        <rFont val="Calibri"/>
        <family val="2"/>
      </rPr>
      <t xml:space="preserve"> = P</t>
    </r>
    <r>
      <rPr>
        <sz val="9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= </t>
    </r>
  </si>
  <si>
    <t xml:space="preserve">Как графически представить результаты, оказалось главным для меня вопросом. Как я понял, необходимо было показать наглядно разницу между двумя креплениями. Вот что получилось: </t>
  </si>
  <si>
    <r>
      <t>Y</t>
    </r>
    <r>
      <rPr>
        <sz val="9"/>
        <color indexed="10"/>
        <rFont val="Calibri"/>
        <family val="2"/>
      </rPr>
      <t>B</t>
    </r>
    <r>
      <rPr>
        <sz val="11"/>
        <color indexed="10"/>
        <rFont val="Calibri"/>
        <family val="2"/>
      </rPr>
      <t>*k - X</t>
    </r>
    <r>
      <rPr>
        <sz val="9"/>
        <color indexed="10"/>
        <rFont val="Calibri"/>
        <family val="2"/>
      </rPr>
      <t>B</t>
    </r>
    <r>
      <rPr>
        <sz val="11"/>
        <color indexed="10"/>
        <rFont val="Calibri"/>
        <family val="2"/>
      </rPr>
      <t>*(h+L-n)-P</t>
    </r>
    <r>
      <rPr>
        <sz val="9"/>
        <color indexed="10"/>
        <rFont val="Calibri"/>
        <family val="2"/>
      </rPr>
      <t>2</t>
    </r>
    <r>
      <rPr>
        <sz val="11"/>
        <color indexed="10"/>
        <rFont val="Calibri"/>
        <family val="2"/>
      </rPr>
      <t>*(k+m) - M - P</t>
    </r>
    <r>
      <rPr>
        <sz val="9"/>
        <color indexed="10"/>
        <rFont val="Calibri"/>
        <family val="2"/>
      </rPr>
      <t>1</t>
    </r>
    <r>
      <rPr>
        <sz val="11"/>
        <color indexed="10"/>
        <rFont val="Calibri"/>
        <family val="2"/>
      </rPr>
      <t>*sinα*h - q*h²/2 =</t>
    </r>
  </si>
  <si>
    <r>
      <t>- здесь я указывал индексы спец. 
cимволами  (как например значок "</t>
    </r>
    <r>
      <rPr>
        <sz val="11"/>
        <color indexed="8"/>
        <rFont val="Calibri"/>
        <family val="2"/>
      </rPr>
      <t>∑")</t>
    </r>
    <r>
      <rPr>
        <sz val="11"/>
        <color indexed="8"/>
        <rFont val="Calibri"/>
        <family val="2"/>
      </rPr>
      <t>, 
теперь же изменил их на цифры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</si>
</sst>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4">
    <font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Times New Roman"/>
      <family val="1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9"/>
      <color indexed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>
        <color indexed="30"/>
      </left>
      <right style="thin">
        <color indexed="30"/>
      </right>
      <top/>
      <bottom style="thin">
        <color indexed="30"/>
      </bottom>
    </border>
    <border>
      <left style="thick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ck">
        <color indexed="30"/>
      </left>
      <right style="thin">
        <color indexed="30"/>
      </right>
      <top style="thin">
        <color indexed="30"/>
      </top>
      <bottom/>
    </border>
    <border>
      <left>
        <color indexed="63"/>
      </left>
      <right style="thick">
        <color indexed="30"/>
      </right>
      <top>
        <color indexed="63"/>
      </top>
      <bottom>
        <color indexed="63"/>
      </bottom>
    </border>
    <border>
      <left style="thick">
        <color indexed="30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 style="thick">
        <color indexed="30"/>
      </right>
      <top>
        <color indexed="63"/>
      </top>
      <bottom style="thick">
        <color indexed="30"/>
      </bottom>
    </border>
    <border>
      <left style="thick">
        <color indexed="30"/>
      </left>
      <right style="thin">
        <color indexed="30"/>
      </right>
      <top style="thin">
        <color indexed="30"/>
      </top>
      <bottom style="thick">
        <color indexed="30"/>
      </bottom>
    </border>
    <border>
      <left style="thick">
        <color indexed="30"/>
      </left>
      <right>
        <color indexed="63"/>
      </right>
      <top>
        <color indexed="63"/>
      </top>
      <bottom>
        <color indexed="63"/>
      </bottom>
    </border>
    <border>
      <left style="thick">
        <color indexed="30"/>
      </left>
      <right>
        <color indexed="63"/>
      </right>
      <top style="thick">
        <color indexed="30"/>
      </top>
      <bottom>
        <color indexed="63"/>
      </bottom>
    </border>
    <border>
      <left style="thick">
        <color indexed="30"/>
      </left>
      <right>
        <color indexed="63"/>
      </right>
      <top style="dotted">
        <color indexed="30"/>
      </top>
      <bottom style="dotted">
        <color indexed="30"/>
      </bottom>
    </border>
    <border>
      <left>
        <color indexed="63"/>
      </left>
      <right style="dotted">
        <color indexed="30"/>
      </right>
      <top style="dotted">
        <color indexed="30"/>
      </top>
      <bottom style="dotted">
        <color indexed="3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30"/>
      </top>
      <bottom style="thick">
        <color indexed="30"/>
      </bottom>
    </border>
    <border>
      <left>
        <color indexed="63"/>
      </left>
      <right>
        <color indexed="63"/>
      </right>
      <top style="dotted">
        <color indexed="30"/>
      </top>
      <bottom style="dotted">
        <color indexed="30"/>
      </bottom>
    </border>
    <border>
      <left style="thick">
        <color indexed="30"/>
      </left>
      <right>
        <color indexed="63"/>
      </right>
      <top style="thick">
        <color indexed="30"/>
      </top>
      <bottom style="thick">
        <color indexed="3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thin">
        <color indexed="30"/>
      </left>
      <right/>
      <top/>
      <bottom style="thin">
        <color indexed="30"/>
      </bottom>
    </border>
    <border>
      <left style="thin">
        <color indexed="30"/>
      </left>
      <right/>
      <top style="thin">
        <color indexed="30"/>
      </top>
      <bottom style="thin">
        <color indexed="30"/>
      </bottom>
    </border>
    <border>
      <left style="thin">
        <color indexed="30"/>
      </left>
      <right/>
      <top style="thin">
        <color indexed="30"/>
      </top>
      <bottom>
        <color indexed="63"/>
      </bottom>
    </border>
    <border>
      <left>
        <color indexed="63"/>
      </left>
      <right>
        <color indexed="63"/>
      </right>
      <top style="thin">
        <color indexed="30"/>
      </top>
      <bottom>
        <color indexed="63"/>
      </bottom>
    </border>
    <border>
      <left style="thin">
        <color indexed="30"/>
      </left>
      <right>
        <color indexed="63"/>
      </right>
      <top style="thin">
        <color indexed="30"/>
      </top>
      <bottom style="thick">
        <color indexed="30"/>
      </bottom>
    </border>
    <border>
      <left/>
      <right style="thick">
        <color indexed="30"/>
      </right>
      <top style="medium">
        <color indexed="30"/>
      </top>
      <bottom style="thin">
        <color indexed="30"/>
      </bottom>
    </border>
    <border>
      <left/>
      <right style="thick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ck">
        <color indexed="30"/>
      </top>
      <bottom>
        <color indexed="63"/>
      </bottom>
    </border>
    <border>
      <left/>
      <right style="thick">
        <color indexed="30"/>
      </right>
      <top style="thin">
        <color indexed="30"/>
      </top>
      <bottom>
        <color indexed="63"/>
      </bottom>
    </border>
    <border>
      <left/>
      <right style="thick">
        <color indexed="30"/>
      </right>
      <top style="thin">
        <color indexed="30"/>
      </top>
      <bottom style="thick">
        <color indexed="30"/>
      </bottom>
    </border>
    <border>
      <left>
        <color indexed="63"/>
      </left>
      <right style="thick">
        <color indexed="30"/>
      </right>
      <top style="thick">
        <color indexed="30"/>
      </top>
      <bottom style="thick">
        <color indexed="30"/>
      </bottom>
    </border>
    <border>
      <left>
        <color indexed="63"/>
      </left>
      <right>
        <color indexed="63"/>
      </right>
      <top style="thick">
        <color indexed="30"/>
      </top>
      <bottom style="dotted">
        <color indexed="30"/>
      </bottom>
    </border>
    <border>
      <left>
        <color indexed="63"/>
      </left>
      <right style="thick">
        <color indexed="30"/>
      </right>
      <top style="thick">
        <color indexed="30"/>
      </top>
      <bottom style="dotted">
        <color indexed="30"/>
      </bottom>
    </border>
    <border>
      <left>
        <color indexed="63"/>
      </left>
      <right style="thick">
        <color indexed="30"/>
      </right>
      <top style="thick">
        <color indexed="3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30"/>
      </left>
      <right/>
      <top style="thick">
        <color indexed="30"/>
      </top>
      <bottom style="medium">
        <color indexed="30"/>
      </bottom>
    </border>
    <border>
      <left/>
      <right/>
      <top style="thick">
        <color indexed="30"/>
      </top>
      <bottom style="medium">
        <color indexed="30"/>
      </bottom>
    </border>
    <border>
      <left/>
      <right style="thick">
        <color indexed="30"/>
      </right>
      <top style="thick">
        <color indexed="30"/>
      </top>
      <bottom style="medium">
        <color indexed="30"/>
      </bottom>
    </border>
    <border>
      <left style="dotted">
        <color indexed="30"/>
      </left>
      <right>
        <color indexed="63"/>
      </right>
      <top style="dotted">
        <color indexed="30"/>
      </top>
      <bottom style="dotted">
        <color indexed="30"/>
      </bottom>
    </border>
    <border>
      <left>
        <color indexed="63"/>
      </left>
      <right style="thick">
        <color indexed="30"/>
      </right>
      <top style="dotted">
        <color indexed="30"/>
      </top>
      <bottom style="dotted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30"/>
      </right>
      <top>
        <color indexed="63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vertical="center"/>
    </xf>
    <xf numFmtId="0" fontId="0" fillId="0" borderId="18" xfId="0" applyFont="1" applyBorder="1" applyAlignment="1">
      <alignment/>
    </xf>
    <xf numFmtId="0" fontId="0" fillId="0" borderId="18" xfId="0" applyBorder="1" applyAlignment="1">
      <alignment vertical="top"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Border="1" applyAlignment="1" quotePrefix="1">
      <alignment vertical="top"/>
    </xf>
    <xf numFmtId="0" fontId="0" fillId="0" borderId="13" xfId="0" applyBorder="1" applyAlignment="1" quotePrefix="1">
      <alignment vertical="top"/>
    </xf>
    <xf numFmtId="0" fontId="0" fillId="0" borderId="20" xfId="0" applyBorder="1" applyAlignment="1">
      <alignment horizontal="right"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1" fontId="0" fillId="24" borderId="23" xfId="0" applyNumberFormat="1" applyFill="1" applyBorder="1" applyAlignment="1">
      <alignment horizontal="left" vertical="center"/>
    </xf>
    <xf numFmtId="164" fontId="0" fillId="24" borderId="24" xfId="0" applyNumberFormat="1" applyFill="1" applyBorder="1" applyAlignment="1">
      <alignment horizontal="center" vertical="top"/>
    </xf>
    <xf numFmtId="0" fontId="0" fillId="24" borderId="0" xfId="0" applyFill="1" applyBorder="1" applyAlignment="1" quotePrefix="1">
      <alignment vertical="center"/>
    </xf>
    <xf numFmtId="2" fontId="0" fillId="24" borderId="0" xfId="0" applyNumberFormat="1" applyFill="1" applyBorder="1" applyAlignment="1" quotePrefix="1">
      <alignment vertical="center"/>
    </xf>
    <xf numFmtId="2" fontId="0" fillId="22" borderId="0" xfId="0" applyNumberFormat="1" applyFill="1" applyBorder="1" applyAlignment="1" quotePrefix="1">
      <alignment vertical="center"/>
    </xf>
    <xf numFmtId="2" fontId="0" fillId="22" borderId="0" xfId="0" applyNumberFormat="1" applyFill="1" applyBorder="1" applyAlignment="1">
      <alignment/>
    </xf>
    <xf numFmtId="2" fontId="0" fillId="22" borderId="0" xfId="0" applyNumberFormat="1" applyFill="1" applyBorder="1" applyAlignment="1">
      <alignment horizontal="right"/>
    </xf>
    <xf numFmtId="2" fontId="0" fillId="22" borderId="0" xfId="0" applyNumberFormat="1" applyFill="1" applyBorder="1" applyAlignment="1" quotePrefix="1">
      <alignment vertical="top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0" xfId="0" applyBorder="1" applyAlignment="1" quotePrefix="1">
      <alignment vertical="center"/>
    </xf>
    <xf numFmtId="0" fontId="0" fillId="0" borderId="13" xfId="0" applyBorder="1" applyAlignment="1" quotePrefix="1">
      <alignment vertical="center"/>
    </xf>
    <xf numFmtId="0" fontId="0" fillId="0" borderId="0" xfId="0" applyBorder="1" applyAlignment="1" quotePrefix="1">
      <alignment horizontal="left" vertical="center"/>
    </xf>
    <xf numFmtId="0" fontId="0" fillId="0" borderId="15" xfId="0" applyBorder="1" applyAlignment="1">
      <alignment vertical="top"/>
    </xf>
    <xf numFmtId="0" fontId="0" fillId="0" borderId="11" xfId="0" applyFont="1" applyBorder="1" applyAlignment="1">
      <alignment horizontal="center"/>
    </xf>
    <xf numFmtId="2" fontId="0" fillId="9" borderId="0" xfId="0" applyNumberFormat="1" applyFill="1" applyBorder="1" applyAlignment="1">
      <alignment vertical="top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6" borderId="0" xfId="0" applyFill="1" applyAlignment="1">
      <alignment/>
    </xf>
    <xf numFmtId="0" fontId="0" fillId="0" borderId="25" xfId="0" applyFont="1" applyBorder="1" applyAlignment="1">
      <alignment vertical="center"/>
    </xf>
    <xf numFmtId="2" fontId="0" fillId="9" borderId="26" xfId="0" applyNumberFormat="1" applyFill="1" applyBorder="1" applyAlignment="1">
      <alignment vertical="top"/>
    </xf>
    <xf numFmtId="0" fontId="0" fillId="6" borderId="27" xfId="0" applyNumberFormat="1" applyFill="1" applyBorder="1" applyAlignment="1">
      <alignment horizontal="right" vertical="center"/>
    </xf>
    <xf numFmtId="0" fontId="0" fillId="6" borderId="28" xfId="0" applyNumberFormat="1" applyFill="1" applyBorder="1" applyAlignment="1">
      <alignment horizontal="right" vertical="center"/>
    </xf>
    <xf numFmtId="0" fontId="0" fillId="6" borderId="28" xfId="0" applyNumberFormat="1" applyFill="1" applyBorder="1" applyAlignment="1">
      <alignment/>
    </xf>
    <xf numFmtId="0" fontId="0" fillId="6" borderId="29" xfId="0" applyNumberFormat="1" applyFill="1" applyBorder="1" applyAlignment="1">
      <alignment horizontal="right" vertical="center"/>
    </xf>
    <xf numFmtId="0" fontId="0" fillId="6" borderId="30" xfId="0" applyNumberFormat="1" applyFill="1" applyBorder="1" applyAlignment="1">
      <alignment/>
    </xf>
    <xf numFmtId="0" fontId="0" fillId="6" borderId="31" xfId="0" applyNumberFormat="1" applyFill="1" applyBorder="1" applyAlignment="1">
      <alignment horizontal="right" vertical="center"/>
    </xf>
    <xf numFmtId="164" fontId="0" fillId="24" borderId="0" xfId="0" applyNumberFormat="1" applyFill="1" applyBorder="1" applyAlignment="1">
      <alignment/>
    </xf>
    <xf numFmtId="0" fontId="0" fillId="24" borderId="0" xfId="0" applyFill="1" applyBorder="1" applyAlignment="1">
      <alignment horizontal="center"/>
    </xf>
    <xf numFmtId="2" fontId="6" fillId="24" borderId="28" xfId="0" applyNumberFormat="1" applyFont="1" applyFill="1" applyBorder="1" applyAlignment="1">
      <alignment horizontal="right" vertical="center"/>
    </xf>
    <xf numFmtId="0" fontId="0" fillId="0" borderId="32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0" borderId="34" xfId="0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5" xfId="0" applyFill="1" applyBorder="1" applyAlignment="1">
      <alignment horizontal="left" vertical="center"/>
    </xf>
    <xf numFmtId="0" fontId="0" fillId="0" borderId="36" xfId="0" applyFill="1" applyBorder="1" applyAlignment="1">
      <alignment horizontal="left" vertical="center"/>
    </xf>
    <xf numFmtId="0" fontId="0" fillId="0" borderId="37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 quotePrefix="1">
      <alignment horizontal="left"/>
    </xf>
    <xf numFmtId="0" fontId="0" fillId="0" borderId="39" xfId="0" applyBorder="1" applyAlignment="1" quotePrefix="1">
      <alignment horizontal="left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6" borderId="0" xfId="0" applyFill="1" applyAlignment="1">
      <alignment horizontal="center" wrapText="1"/>
    </xf>
    <xf numFmtId="0" fontId="0" fillId="6" borderId="23" xfId="0" applyFill="1" applyBorder="1" applyAlignment="1" quotePrefix="1">
      <alignment horizontal="left" vertical="center" wrapText="1"/>
    </xf>
    <xf numFmtId="0" fontId="0" fillId="6" borderId="23" xfId="0" applyFill="1" applyBorder="1" applyAlignment="1" quotePrefix="1">
      <alignment horizontal="left" vertical="center"/>
    </xf>
    <xf numFmtId="0" fontId="0" fillId="6" borderId="37" xfId="0" applyFill="1" applyBorder="1" applyAlignment="1" quotePrefix="1">
      <alignment horizontal="left" vertic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34" xfId="0" applyBorder="1" applyAlignment="1" quotePrefix="1">
      <alignment horizontal="left"/>
    </xf>
    <xf numFmtId="0" fontId="0" fillId="0" borderId="40" xfId="0" applyBorder="1" applyAlignment="1" quotePrefix="1">
      <alignment horizontal="left"/>
    </xf>
    <xf numFmtId="0" fontId="0" fillId="0" borderId="26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8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 quotePrefix="1">
      <alignment horizontal="left"/>
    </xf>
    <xf numFmtId="0" fontId="0" fillId="0" borderId="13" xfId="0" applyBorder="1" applyAlignment="1" quotePrefix="1">
      <alignment horizontal="left"/>
    </xf>
    <xf numFmtId="0" fontId="0" fillId="0" borderId="0" xfId="0" applyBorder="1" applyAlignment="1" quotePrefix="1">
      <alignment vertical="center"/>
    </xf>
    <xf numFmtId="0" fontId="0" fillId="0" borderId="13" xfId="0" applyBorder="1" applyAlignment="1" quotePrefix="1">
      <alignment vertical="center"/>
    </xf>
    <xf numFmtId="0" fontId="0" fillId="0" borderId="0" xfId="0" applyAlignment="1">
      <alignment horizontal="center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0" xfId="0" applyBorder="1" applyAlignment="1" quotePrefix="1">
      <alignment horizontal="left" vertical="center"/>
    </xf>
    <xf numFmtId="0" fontId="0" fillId="0" borderId="13" xfId="0" applyBorder="1" applyAlignment="1" quotePrefix="1">
      <alignment horizontal="left" vertical="center"/>
    </xf>
    <xf numFmtId="0" fontId="0" fillId="0" borderId="0" xfId="0" applyBorder="1" applyAlignment="1" quotePrefix="1">
      <alignment horizontal="left" vertical="top"/>
    </xf>
    <xf numFmtId="0" fontId="0" fillId="0" borderId="13" xfId="0" applyBorder="1" applyAlignment="1" quotePrefix="1">
      <alignment horizontal="left" vertical="top"/>
    </xf>
    <xf numFmtId="0" fontId="0" fillId="0" borderId="45" xfId="0" applyBorder="1" applyAlignment="1" quotePrefix="1">
      <alignment horizontal="left" vertical="top"/>
    </xf>
    <xf numFmtId="0" fontId="0" fillId="0" borderId="24" xfId="0" applyBorder="1" applyAlignment="1" quotePrefix="1">
      <alignment horizontal="left" vertical="top"/>
    </xf>
    <xf numFmtId="0" fontId="0" fillId="0" borderId="46" xfId="0" applyBorder="1" applyAlignment="1" quotePrefix="1">
      <alignment horizontal="left" vertical="top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1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Шарнир в т. С</a:t>
            </a:r>
          </a:p>
        </c:rich>
      </c:tx>
      <c:layout>
        <c:manualLayout>
          <c:xMode val="factor"/>
          <c:yMode val="factor"/>
          <c:x val="-0.003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3"/>
          <c:y val="0.18175"/>
          <c:w val="0.86225"/>
          <c:h val="0.7825"/>
        </c:manualLayout>
      </c:layout>
      <c:barChart>
        <c:barDir val="bar"/>
        <c:grouping val="clustered"/>
        <c:varyColors val="0"/>
        <c:ser>
          <c:idx val="0"/>
          <c:order val="0"/>
          <c:tx>
            <c:v>X(C)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'С3'!$B$55</c:f>
              <c:numCache/>
            </c:numRef>
          </c:cat>
          <c:val>
            <c:numRef>
              <c:f>'С3'!$D$20</c:f>
              <c:numCache/>
            </c:numRef>
          </c:val>
        </c:ser>
        <c:ser>
          <c:idx val="1"/>
          <c:order val="1"/>
          <c:tx>
            <c:v>X(A)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'С3'!$B$55</c:f>
              <c:numCache/>
            </c:numRef>
          </c:cat>
          <c:val>
            <c:numRef>
              <c:f>'С3'!$D$23</c:f>
              <c:numCache/>
            </c:numRef>
          </c:val>
        </c:ser>
        <c:ser>
          <c:idx val="2"/>
          <c:order val="2"/>
          <c:tx>
            <c:v>Y(A)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'С3'!$B$55</c:f>
              <c:numCache/>
            </c:numRef>
          </c:cat>
          <c:val>
            <c:numRef>
              <c:f>'С3'!$D$26</c:f>
              <c:numCache/>
            </c:numRef>
          </c:val>
        </c:ser>
        <c:ser>
          <c:idx val="3"/>
          <c:order val="3"/>
          <c:tx>
            <c:v>Y(C)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'С3'!$B$55</c:f>
              <c:numCache/>
            </c:numRef>
          </c:cat>
          <c:val>
            <c:numRef>
              <c:f>'С3'!$I$20</c:f>
              <c:numCache/>
            </c:numRef>
          </c:val>
        </c:ser>
        <c:ser>
          <c:idx val="4"/>
          <c:order val="4"/>
          <c:tx>
            <c:v>X(B)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'С3'!$B$55</c:f>
              <c:numCache/>
            </c:numRef>
          </c:cat>
          <c:val>
            <c:numRef>
              <c:f>'С3'!$I$23</c:f>
              <c:numCache/>
            </c:numRef>
          </c:val>
        </c:ser>
        <c:ser>
          <c:idx val="5"/>
          <c:order val="5"/>
          <c:tx>
            <c:v>Y(B)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'С3'!$B$55</c:f>
              <c:numCache/>
            </c:numRef>
          </c:cat>
          <c:val>
            <c:numRef>
              <c:f>'С3'!$I$26</c:f>
              <c:numCache/>
            </c:numRef>
          </c:val>
        </c:ser>
        <c:ser>
          <c:idx val="6"/>
          <c:order val="6"/>
          <c:tx>
            <c:v>R(A)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'С3'!$B$55</c:f>
              <c:numCache/>
            </c:numRef>
          </c:cat>
          <c:val>
            <c:numRef>
              <c:f>'С3'!$D$28</c:f>
              <c:numCache/>
            </c:numRef>
          </c:val>
        </c:ser>
        <c:overlap val="-25"/>
        <c:axId val="35272741"/>
        <c:axId val="49019214"/>
      </c:barChart>
      <c:catAx>
        <c:axId val="3527274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019214"/>
        <c:crosses val="autoZero"/>
        <c:auto val="1"/>
        <c:lblOffset val="100"/>
        <c:tickLblSkip val="1"/>
        <c:noMultiLvlLbl val="0"/>
      </c:catAx>
      <c:valAx>
        <c:axId val="49019214"/>
        <c:scaling>
          <c:orientation val="minMax"/>
        </c:scaling>
        <c:axPos val="b"/>
        <c:delete val="1"/>
        <c:majorTickMark val="out"/>
        <c:minorTickMark val="none"/>
        <c:tickLblPos val="nextTo"/>
        <c:crossAx val="352727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2475"/>
          <c:y val="0.1685"/>
          <c:w val="0.09425"/>
          <c:h val="0.8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Соединение в т. С скользящей заделкой</a:t>
            </a:r>
          </a:p>
        </c:rich>
      </c:tx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5"/>
          <c:y val="0.216"/>
          <c:w val="0.83"/>
          <c:h val="0.74825"/>
        </c:manualLayout>
      </c:layout>
      <c:barChart>
        <c:barDir val="bar"/>
        <c:grouping val="clustered"/>
        <c:varyColors val="0"/>
        <c:ser>
          <c:idx val="0"/>
          <c:order val="0"/>
          <c:tx>
            <c:v>X(C)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'С3'!$B$55</c:f>
              <c:numCache/>
            </c:numRef>
          </c:cat>
          <c:val>
            <c:numRef>
              <c:f>'С3'!$C$38</c:f>
              <c:numCache/>
            </c:numRef>
          </c:val>
        </c:ser>
        <c:ser>
          <c:idx val="1"/>
          <c:order val="1"/>
          <c:tx>
            <c:v>X(A)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'С3'!$B$55</c:f>
              <c:numCache/>
            </c:numRef>
          </c:cat>
          <c:val>
            <c:numRef>
              <c:f>'С3'!$D$41</c:f>
              <c:numCache/>
            </c:numRef>
          </c:val>
        </c:ser>
        <c:ser>
          <c:idx val="2"/>
          <c:order val="2"/>
          <c:tx>
            <c:v>Y(A)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'С3'!$B$55</c:f>
              <c:numCache/>
            </c:numRef>
          </c:cat>
          <c:val>
            <c:numRef>
              <c:f>'С3'!$D$44</c:f>
              <c:numCache/>
            </c:numRef>
          </c:val>
        </c:ser>
        <c:ser>
          <c:idx val="3"/>
          <c:order val="3"/>
          <c:tx>
            <c:v>Y(C)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'С3'!$B$55</c:f>
              <c:numCache/>
            </c:numRef>
          </c:ca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X(B)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'С3'!$B$55</c:f>
              <c:numCache/>
            </c:numRef>
          </c:cat>
          <c:val>
            <c:numRef>
              <c:f>'С3'!$I$43</c:f>
              <c:numCache/>
            </c:numRef>
          </c:val>
        </c:ser>
        <c:ser>
          <c:idx val="5"/>
          <c:order val="5"/>
          <c:tx>
            <c:v>Y(B)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'С3'!$B$55</c:f>
              <c:numCache/>
            </c:numRef>
          </c:cat>
          <c:val>
            <c:numRef>
              <c:f>'С3'!$I$45</c:f>
              <c:numCache/>
            </c:numRef>
          </c:val>
        </c:ser>
        <c:ser>
          <c:idx val="6"/>
          <c:order val="6"/>
          <c:tx>
            <c:v>R(A)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'С3'!$B$55</c:f>
              <c:numCache/>
            </c:numRef>
          </c:cat>
          <c:val>
            <c:numRef>
              <c:f>'С3'!$D$46</c:f>
              <c:numCache/>
            </c:numRef>
          </c:val>
        </c:ser>
        <c:overlap val="-25"/>
        <c:axId val="38519743"/>
        <c:axId val="11133368"/>
      </c:barChart>
      <c:catAx>
        <c:axId val="3851974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133368"/>
        <c:crosses val="autoZero"/>
        <c:auto val="1"/>
        <c:lblOffset val="100"/>
        <c:tickLblSkip val="1"/>
        <c:noMultiLvlLbl val="0"/>
      </c:catAx>
      <c:valAx>
        <c:axId val="11133368"/>
        <c:scaling>
          <c:orientation val="minMax"/>
        </c:scaling>
        <c:axPos val="b"/>
        <c:delete val="1"/>
        <c:majorTickMark val="out"/>
        <c:minorTickMark val="none"/>
        <c:tickLblPos val="nextTo"/>
        <c:crossAx val="385197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5"/>
          <c:y val="0.14025"/>
          <c:w val="0.07425"/>
          <c:h val="0.8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chart" Target="/xl/charts/chart1.xml" /><Relationship Id="rId1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466725</xdr:colOff>
      <xdr:row>1</xdr:row>
      <xdr:rowOff>57150</xdr:rowOff>
    </xdr:from>
    <xdr:to>
      <xdr:col>9</xdr:col>
      <xdr:colOff>400050</xdr:colOff>
      <xdr:row>12</xdr:row>
      <xdr:rowOff>152400</xdr:rowOff>
    </xdr:to>
    <xdr:pic>
      <xdr:nvPicPr>
        <xdr:cNvPr id="1" name="Рисунок 1" descr="ТЕРМЕХС3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247650"/>
          <a:ext cx="367665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16</xdr:row>
      <xdr:rowOff>85725</xdr:rowOff>
    </xdr:from>
    <xdr:to>
      <xdr:col>5</xdr:col>
      <xdr:colOff>409575</xdr:colOff>
      <xdr:row>16</xdr:row>
      <xdr:rowOff>2124075</xdr:rowOff>
    </xdr:to>
    <xdr:pic>
      <xdr:nvPicPr>
        <xdr:cNvPr id="2" name="Рисунок 2" descr="ТЕРМЕХС3_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5925" y="3238500"/>
          <a:ext cx="11906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16</xdr:row>
      <xdr:rowOff>495300</xdr:rowOff>
    </xdr:from>
    <xdr:to>
      <xdr:col>10</xdr:col>
      <xdr:colOff>409575</xdr:colOff>
      <xdr:row>16</xdr:row>
      <xdr:rowOff>1647825</xdr:rowOff>
    </xdr:to>
    <xdr:pic>
      <xdr:nvPicPr>
        <xdr:cNvPr id="3" name="Рисунок 3" descr="ТЕРМЕХС3_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3648075"/>
          <a:ext cx="30384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31</xdr:row>
      <xdr:rowOff>495300</xdr:rowOff>
    </xdr:from>
    <xdr:to>
      <xdr:col>10</xdr:col>
      <xdr:colOff>323850</xdr:colOff>
      <xdr:row>31</xdr:row>
      <xdr:rowOff>495300</xdr:rowOff>
    </xdr:to>
    <xdr:pic>
      <xdr:nvPicPr>
        <xdr:cNvPr id="4" name="Рисунок 5" descr="ТЕРМЕХС3_3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52925" y="11191875"/>
          <a:ext cx="2943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31</xdr:row>
      <xdr:rowOff>19050</xdr:rowOff>
    </xdr:from>
    <xdr:to>
      <xdr:col>5</xdr:col>
      <xdr:colOff>333375</xdr:colOff>
      <xdr:row>31</xdr:row>
      <xdr:rowOff>1971675</xdr:rowOff>
    </xdr:to>
    <xdr:pic>
      <xdr:nvPicPr>
        <xdr:cNvPr id="5" name="Рисунок 6" descr="ТЕРМЕХС3_4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57350" y="10715625"/>
          <a:ext cx="11430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31</xdr:row>
      <xdr:rowOff>485775</xdr:rowOff>
    </xdr:from>
    <xdr:to>
      <xdr:col>10</xdr:col>
      <xdr:colOff>409575</xdr:colOff>
      <xdr:row>31</xdr:row>
      <xdr:rowOff>1638300</xdr:rowOff>
    </xdr:to>
    <xdr:pic>
      <xdr:nvPicPr>
        <xdr:cNvPr id="6" name="Рисунок 7" descr="ТЕРМЕХС3_5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43400" y="11182350"/>
          <a:ext cx="30384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647700</xdr:colOff>
      <xdr:row>33</xdr:row>
      <xdr:rowOff>95250</xdr:rowOff>
    </xdr:from>
    <xdr:to>
      <xdr:col>6</xdr:col>
      <xdr:colOff>600075</xdr:colOff>
      <xdr:row>34</xdr:row>
      <xdr:rowOff>104775</xdr:rowOff>
    </xdr:to>
    <xdr:pic>
      <xdr:nvPicPr>
        <xdr:cNvPr id="7" name="Рисунок 8" descr="ТЕРМЕХС_стрелка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14675" y="13211175"/>
          <a:ext cx="18002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37</xdr:row>
      <xdr:rowOff>38100</xdr:rowOff>
    </xdr:from>
    <xdr:to>
      <xdr:col>9</xdr:col>
      <xdr:colOff>57150</xdr:colOff>
      <xdr:row>38</xdr:row>
      <xdr:rowOff>57150</xdr:rowOff>
    </xdr:to>
    <xdr:pic>
      <xdr:nvPicPr>
        <xdr:cNvPr id="8" name="Рисунок 9" descr="ТЕРМЕХС_стрелка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47875" y="13963650"/>
          <a:ext cx="421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400050</xdr:colOff>
      <xdr:row>28</xdr:row>
      <xdr:rowOff>38100</xdr:rowOff>
    </xdr:from>
    <xdr:to>
      <xdr:col>8</xdr:col>
      <xdr:colOff>314325</xdr:colOff>
      <xdr:row>28</xdr:row>
      <xdr:rowOff>2276475</xdr:rowOff>
    </xdr:to>
    <xdr:pic>
      <xdr:nvPicPr>
        <xdr:cNvPr id="9" name="Рисунок 10" descr="ТЕРМЕХС3_6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71725" y="7753350"/>
          <a:ext cx="3686175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619125</xdr:colOff>
      <xdr:row>52</xdr:row>
      <xdr:rowOff>152400</xdr:rowOff>
    </xdr:from>
    <xdr:to>
      <xdr:col>10</xdr:col>
      <xdr:colOff>238125</xdr:colOff>
      <xdr:row>68</xdr:row>
      <xdr:rowOff>161925</xdr:rowOff>
    </xdr:to>
    <xdr:graphicFrame>
      <xdr:nvGraphicFramePr>
        <xdr:cNvPr id="10" name="Диаграмма 19"/>
        <xdr:cNvGraphicFramePr/>
      </xdr:nvGraphicFramePr>
      <xdr:xfrm>
        <a:off x="952500" y="17478375"/>
        <a:ext cx="6257925" cy="3057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619125</xdr:colOff>
      <xdr:row>70</xdr:row>
      <xdr:rowOff>76200</xdr:rowOff>
    </xdr:from>
    <xdr:to>
      <xdr:col>10</xdr:col>
      <xdr:colOff>228600</xdr:colOff>
      <xdr:row>86</xdr:row>
      <xdr:rowOff>85725</xdr:rowOff>
    </xdr:to>
    <xdr:graphicFrame>
      <xdr:nvGraphicFramePr>
        <xdr:cNvPr id="11" name="Диаграмма 20"/>
        <xdr:cNvGraphicFramePr/>
      </xdr:nvGraphicFramePr>
      <xdr:xfrm>
        <a:off x="952500" y="20831175"/>
        <a:ext cx="6248400" cy="30575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H15" sqref="H15"/>
    </sheetView>
  </sheetViews>
  <sheetFormatPr defaultColWidth="9.140625" defaultRowHeight="15"/>
  <sheetData>
    <row r="1" spans="1:7" ht="23.25">
      <c r="A1" s="68" t="s">
        <v>11</v>
      </c>
      <c r="B1" s="69"/>
      <c r="C1" s="69"/>
      <c r="D1" s="69"/>
      <c r="E1" s="69"/>
      <c r="F1" s="69"/>
      <c r="G1" s="69"/>
    </row>
    <row r="2" spans="1:7" ht="23.25">
      <c r="A2" s="68" t="s">
        <v>12</v>
      </c>
      <c r="B2" s="69"/>
      <c r="C2" s="69"/>
      <c r="D2" s="69"/>
      <c r="E2" s="69"/>
      <c r="F2" s="69"/>
      <c r="G2" s="69"/>
    </row>
    <row r="3" spans="1:7" ht="14.25">
      <c r="A3" s="71"/>
      <c r="B3" s="72"/>
      <c r="C3" s="72"/>
      <c r="D3" s="72"/>
      <c r="E3" s="72"/>
      <c r="F3" s="72"/>
      <c r="G3" s="72"/>
    </row>
    <row r="4" spans="1:7" ht="23.25">
      <c r="A4" s="68" t="s">
        <v>13</v>
      </c>
      <c r="B4" s="69"/>
      <c r="C4" s="69"/>
      <c r="D4" s="69"/>
      <c r="E4" s="69"/>
      <c r="F4" s="69"/>
      <c r="G4" s="69"/>
    </row>
    <row r="5" spans="1:7" ht="23.25">
      <c r="A5" s="68" t="s">
        <v>14</v>
      </c>
      <c r="B5" s="69"/>
      <c r="C5" s="69"/>
      <c r="D5" s="69"/>
      <c r="E5" s="69"/>
      <c r="F5" s="69"/>
      <c r="G5" s="69"/>
    </row>
    <row r="6" spans="1:7" ht="23.25">
      <c r="A6" s="73" t="s">
        <v>15</v>
      </c>
      <c r="B6" s="74"/>
      <c r="C6" s="74"/>
      <c r="D6" s="74"/>
      <c r="E6" s="74"/>
      <c r="F6" s="74"/>
      <c r="G6" s="74"/>
    </row>
    <row r="7" spans="1:7" ht="23.25">
      <c r="A7" s="68" t="s">
        <v>16</v>
      </c>
      <c r="B7" s="69"/>
      <c r="C7" s="69"/>
      <c r="D7" s="69"/>
      <c r="E7" s="69"/>
      <c r="F7" s="69"/>
      <c r="G7" s="69"/>
    </row>
    <row r="8" spans="1:7" ht="23.25">
      <c r="A8" s="68" t="s">
        <v>17</v>
      </c>
      <c r="B8" s="69"/>
      <c r="C8" s="69"/>
      <c r="D8" s="69"/>
      <c r="E8" s="69"/>
      <c r="F8" s="69"/>
      <c r="G8" s="69"/>
    </row>
    <row r="9" spans="1:7" ht="23.25">
      <c r="A9" s="68"/>
      <c r="B9" s="69"/>
      <c r="C9" s="69"/>
      <c r="D9" s="69"/>
      <c r="E9" s="69"/>
      <c r="F9" s="69"/>
      <c r="G9" s="69"/>
    </row>
    <row r="10" spans="1:7" ht="23.25">
      <c r="A10" s="68" t="s">
        <v>18</v>
      </c>
      <c r="B10" s="69"/>
      <c r="C10" s="69"/>
      <c r="D10" s="69"/>
      <c r="E10" s="69"/>
      <c r="F10" s="69"/>
      <c r="G10" s="69"/>
    </row>
    <row r="11" spans="1:7" ht="23.25">
      <c r="A11" s="68" t="s">
        <v>19</v>
      </c>
      <c r="B11" s="69"/>
      <c r="C11" s="69"/>
      <c r="D11" s="69"/>
      <c r="E11" s="69"/>
      <c r="F11" s="69"/>
      <c r="G11" s="69"/>
    </row>
    <row r="12" spans="1:7" ht="23.25">
      <c r="A12" s="68" t="s">
        <v>20</v>
      </c>
      <c r="B12" s="69"/>
      <c r="C12" s="69"/>
      <c r="D12" s="69"/>
      <c r="E12" s="69"/>
      <c r="F12" s="69"/>
      <c r="G12" s="69"/>
    </row>
    <row r="13" spans="1:7" ht="23.25">
      <c r="A13" s="68"/>
      <c r="B13" s="69"/>
      <c r="C13" s="69"/>
      <c r="D13" s="69"/>
      <c r="E13" s="69"/>
      <c r="F13" s="69"/>
      <c r="G13" s="69"/>
    </row>
    <row r="14" spans="1:7" ht="23.25">
      <c r="A14" s="68" t="s">
        <v>21</v>
      </c>
      <c r="B14" s="69"/>
      <c r="C14" s="69"/>
      <c r="D14" s="69"/>
      <c r="E14" s="69"/>
      <c r="F14" s="69"/>
      <c r="G14" s="69"/>
    </row>
    <row r="15" spans="1:7" ht="23.25">
      <c r="A15" s="68" t="s">
        <v>22</v>
      </c>
      <c r="B15" s="69"/>
      <c r="C15" s="69"/>
      <c r="D15" s="69"/>
      <c r="E15" s="69"/>
      <c r="F15" s="69"/>
      <c r="G15" s="69"/>
    </row>
    <row r="16" spans="1:7" ht="14.25">
      <c r="A16" s="70"/>
      <c r="B16" s="70"/>
      <c r="C16" s="70"/>
      <c r="D16" s="70"/>
      <c r="E16" s="70"/>
      <c r="F16" s="70"/>
      <c r="G16" s="70"/>
    </row>
  </sheetData>
  <sheetProtection/>
  <mergeCells count="16">
    <mergeCell ref="A5:G5"/>
    <mergeCell ref="A6:G6"/>
    <mergeCell ref="A7:G7"/>
    <mergeCell ref="A8:G8"/>
    <mergeCell ref="A1:G1"/>
    <mergeCell ref="A2:G2"/>
    <mergeCell ref="A3:G3"/>
    <mergeCell ref="A4:G4"/>
    <mergeCell ref="A15:G15"/>
    <mergeCell ref="A16:G16"/>
    <mergeCell ref="A9:G9"/>
    <mergeCell ref="A10:G10"/>
    <mergeCell ref="A13:G13"/>
    <mergeCell ref="A14:G14"/>
    <mergeCell ref="A11:G11"/>
    <mergeCell ref="A12:G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K52"/>
  <sheetViews>
    <sheetView showGridLines="0" tabSelected="1" view="pageBreakPreview" zoomScale="60" zoomScaleNormal="75" zoomScalePageLayoutView="0" workbookViewId="0" topLeftCell="A1">
      <selection activeCell="B57" sqref="B57"/>
    </sheetView>
  </sheetViews>
  <sheetFormatPr defaultColWidth="9.140625" defaultRowHeight="15"/>
  <cols>
    <col min="1" max="1" width="5.00390625" style="0" customWidth="1"/>
    <col min="2" max="2" width="11.8515625" style="0" customWidth="1"/>
    <col min="3" max="3" width="6.8515625" style="0" customWidth="1"/>
    <col min="4" max="4" width="5.8515625" style="0" customWidth="1"/>
    <col min="5" max="5" width="7.421875" style="0" customWidth="1"/>
    <col min="6" max="6" width="27.7109375" style="0" customWidth="1"/>
    <col min="7" max="7" width="13.57421875" style="0" customWidth="1"/>
    <col min="8" max="8" width="7.8515625" style="0" customWidth="1"/>
    <col min="9" max="9" width="7.00390625" style="0" customWidth="1"/>
    <col min="10" max="10" width="11.421875" style="0" customWidth="1"/>
  </cols>
  <sheetData>
    <row r="1" ht="15" thickBot="1"/>
    <row r="2" spans="2:11" ht="16.5" thickBot="1" thickTop="1">
      <c r="B2" s="88" t="s">
        <v>0</v>
      </c>
      <c r="C2" s="89"/>
      <c r="D2" s="90"/>
      <c r="F2" s="98"/>
      <c r="G2" s="98"/>
      <c r="H2" s="98"/>
      <c r="I2" s="98"/>
      <c r="J2" s="98"/>
      <c r="K2" s="98"/>
    </row>
    <row r="3" spans="2:11" ht="15">
      <c r="B3" s="1" t="s">
        <v>45</v>
      </c>
      <c r="C3" s="47">
        <v>9</v>
      </c>
      <c r="D3" s="56" t="s">
        <v>1</v>
      </c>
      <c r="F3" s="98"/>
      <c r="G3" s="98"/>
      <c r="H3" s="98"/>
      <c r="I3" s="98"/>
      <c r="J3" s="98"/>
      <c r="K3" s="98"/>
    </row>
    <row r="4" spans="2:11" ht="15">
      <c r="B4" s="2" t="s">
        <v>46</v>
      </c>
      <c r="C4" s="48">
        <v>12</v>
      </c>
      <c r="D4" s="57" t="s">
        <v>1</v>
      </c>
      <c r="F4" s="98"/>
      <c r="G4" s="98"/>
      <c r="H4" s="98"/>
      <c r="I4" s="98"/>
      <c r="J4" s="98"/>
      <c r="K4" s="98"/>
    </row>
    <row r="5" spans="2:11" ht="15">
      <c r="B5" s="2" t="s">
        <v>2</v>
      </c>
      <c r="C5" s="48">
        <v>26</v>
      </c>
      <c r="D5" s="57" t="s">
        <v>3</v>
      </c>
      <c r="F5" s="98"/>
      <c r="G5" s="98"/>
      <c r="H5" s="98"/>
      <c r="I5" s="98"/>
      <c r="J5" s="98"/>
      <c r="K5" s="98"/>
    </row>
    <row r="6" spans="2:11" ht="15">
      <c r="B6" s="3" t="s">
        <v>4</v>
      </c>
      <c r="C6" s="48">
        <v>4</v>
      </c>
      <c r="D6" s="57" t="s">
        <v>5</v>
      </c>
      <c r="F6" s="98"/>
      <c r="G6" s="98"/>
      <c r="H6" s="98"/>
      <c r="I6" s="98"/>
      <c r="J6" s="98"/>
      <c r="K6" s="98"/>
    </row>
    <row r="7" spans="2:11" ht="15">
      <c r="B7" s="40" t="s">
        <v>6</v>
      </c>
      <c r="C7" s="49">
        <v>45</v>
      </c>
      <c r="D7" s="59" t="s">
        <v>59</v>
      </c>
      <c r="F7" s="98"/>
      <c r="G7" s="98"/>
      <c r="H7" s="98"/>
      <c r="I7" s="98"/>
      <c r="J7" s="98"/>
      <c r="K7" s="98"/>
    </row>
    <row r="8" spans="2:11" ht="15">
      <c r="B8" s="4" t="s">
        <v>6</v>
      </c>
      <c r="C8" s="55">
        <f>RADIANS(C7)</f>
        <v>0.7853981633974483</v>
      </c>
      <c r="D8" s="57" t="s">
        <v>7</v>
      </c>
      <c r="F8" s="98"/>
      <c r="G8" s="98"/>
      <c r="H8" s="98"/>
      <c r="I8" s="98"/>
      <c r="J8" s="98"/>
      <c r="K8" s="98"/>
    </row>
    <row r="9" spans="2:11" ht="15">
      <c r="B9" s="2" t="s">
        <v>8</v>
      </c>
      <c r="C9" s="48">
        <v>1.5</v>
      </c>
      <c r="D9" s="57" t="s">
        <v>9</v>
      </c>
      <c r="F9" s="98"/>
      <c r="G9" s="98"/>
      <c r="H9" s="98"/>
      <c r="I9" s="98"/>
      <c r="J9" s="98"/>
      <c r="K9" s="98"/>
    </row>
    <row r="10" spans="2:11" ht="15">
      <c r="B10" s="9" t="s">
        <v>24</v>
      </c>
      <c r="C10" s="50">
        <v>2</v>
      </c>
      <c r="D10" s="60" t="s">
        <v>9</v>
      </c>
      <c r="F10" s="98"/>
      <c r="G10" s="98"/>
      <c r="H10" s="98"/>
      <c r="I10" s="98"/>
      <c r="J10" s="98"/>
      <c r="K10" s="98"/>
    </row>
    <row r="11" spans="2:11" ht="16.5" customHeight="1">
      <c r="B11" s="42" t="s">
        <v>10</v>
      </c>
      <c r="C11" s="51">
        <v>3</v>
      </c>
      <c r="D11" s="60" t="s">
        <v>9</v>
      </c>
      <c r="F11" s="98"/>
      <c r="G11" s="98"/>
      <c r="H11" s="98"/>
      <c r="I11" s="98"/>
      <c r="J11" s="98"/>
      <c r="K11" s="98"/>
    </row>
    <row r="12" spans="2:11" ht="15">
      <c r="B12" s="43" t="s">
        <v>60</v>
      </c>
      <c r="C12" s="49">
        <v>3</v>
      </c>
      <c r="D12" s="60" t="s">
        <v>9</v>
      </c>
      <c r="F12" s="98"/>
      <c r="G12" s="98"/>
      <c r="H12" s="98"/>
      <c r="I12" s="98"/>
      <c r="J12" s="98"/>
      <c r="K12" s="98"/>
    </row>
    <row r="13" spans="2:11" ht="15.75" thickBot="1">
      <c r="B13" s="10" t="s">
        <v>61</v>
      </c>
      <c r="C13" s="52">
        <v>1.5</v>
      </c>
      <c r="D13" s="61" t="s">
        <v>9</v>
      </c>
      <c r="F13" s="98"/>
      <c r="G13" s="98"/>
      <c r="H13" s="98"/>
      <c r="I13" s="98"/>
      <c r="J13" s="98"/>
      <c r="K13" s="98"/>
    </row>
    <row r="14" ht="18" customHeight="1" thickBot="1" thickTop="1"/>
    <row r="15" spans="2:11" ht="14.25" customHeight="1" thickBot="1" thickTop="1">
      <c r="B15" s="79" t="s">
        <v>23</v>
      </c>
      <c r="C15" s="80"/>
      <c r="D15" s="80"/>
      <c r="E15" s="80"/>
      <c r="F15" s="80"/>
      <c r="G15" s="80"/>
      <c r="H15" s="80"/>
      <c r="I15" s="80"/>
      <c r="J15" s="80"/>
      <c r="K15" s="62"/>
    </row>
    <row r="16" spans="2:11" ht="17.25" customHeight="1" thickBot="1" thickTop="1">
      <c r="B16" s="79" t="s">
        <v>31</v>
      </c>
      <c r="C16" s="80"/>
      <c r="D16" s="80"/>
      <c r="E16" s="80"/>
      <c r="F16" s="62"/>
      <c r="G16" s="79" t="s">
        <v>32</v>
      </c>
      <c r="H16" s="80"/>
      <c r="I16" s="80"/>
      <c r="J16" s="80"/>
      <c r="K16" s="62"/>
    </row>
    <row r="17" spans="2:11" ht="179.25" customHeight="1" thickBot="1" thickTop="1">
      <c r="B17" s="63"/>
      <c r="C17" s="64"/>
      <c r="D17" s="64"/>
      <c r="E17" s="64"/>
      <c r="F17" s="65"/>
      <c r="G17" s="63"/>
      <c r="H17" s="64"/>
      <c r="I17" s="64"/>
      <c r="J17" s="64"/>
      <c r="K17" s="65"/>
    </row>
    <row r="18" spans="2:11" ht="15.75" thickTop="1">
      <c r="B18" s="15" t="s">
        <v>25</v>
      </c>
      <c r="C18" s="84" t="s">
        <v>58</v>
      </c>
      <c r="D18" s="84"/>
      <c r="E18" s="84"/>
      <c r="F18" s="85"/>
      <c r="G18" s="15" t="s">
        <v>27</v>
      </c>
      <c r="H18" s="84" t="s">
        <v>62</v>
      </c>
      <c r="I18" s="84"/>
      <c r="J18" s="84"/>
      <c r="K18" s="85"/>
    </row>
    <row r="19" spans="2:11" ht="14.25">
      <c r="B19" s="11"/>
      <c r="C19" s="111" t="s">
        <v>56</v>
      </c>
      <c r="D19" s="111"/>
      <c r="E19" s="111"/>
      <c r="F19" s="112"/>
      <c r="G19" s="11"/>
      <c r="H19" s="101" t="s">
        <v>63</v>
      </c>
      <c r="I19" s="101"/>
      <c r="J19" s="101"/>
      <c r="K19" s="102"/>
    </row>
    <row r="20" spans="2:11" ht="15" thickBot="1">
      <c r="B20" s="11"/>
      <c r="C20" s="12" t="s">
        <v>26</v>
      </c>
      <c r="D20" s="26">
        <f>-(C3*SIN(C8)*C10+(C6*C10*C10)/2)/(C10+C9)</f>
        <v>-5.922263446102244</v>
      </c>
      <c r="E20" s="12" t="s">
        <v>1</v>
      </c>
      <c r="F20" s="37"/>
      <c r="G20" s="11"/>
      <c r="H20" s="38" t="s">
        <v>28</v>
      </c>
      <c r="I20" s="26">
        <f>(C4*C12+C5-D20*C13)/C11</f>
        <v>23.627798389717793</v>
      </c>
      <c r="J20" s="12" t="s">
        <v>1</v>
      </c>
      <c r="K20" s="37"/>
    </row>
    <row r="21" spans="2:11" ht="16.5" thickBot="1" thickTop="1">
      <c r="B21" s="13" t="s">
        <v>29</v>
      </c>
      <c r="C21" s="101" t="s">
        <v>50</v>
      </c>
      <c r="D21" s="101"/>
      <c r="E21" s="101"/>
      <c r="F21" s="102"/>
      <c r="G21" s="79" t="s">
        <v>37</v>
      </c>
      <c r="H21" s="80"/>
      <c r="I21" s="80"/>
      <c r="J21" s="80"/>
      <c r="K21" s="62"/>
    </row>
    <row r="22" spans="2:11" ht="15.75" thickTop="1">
      <c r="B22" s="30"/>
      <c r="C22" s="101" t="s">
        <v>57</v>
      </c>
      <c r="D22" s="101"/>
      <c r="E22" s="101"/>
      <c r="F22" s="102"/>
      <c r="G22" s="13" t="s">
        <v>29</v>
      </c>
      <c r="H22" s="58" t="s">
        <v>38</v>
      </c>
      <c r="I22" s="58"/>
      <c r="J22" s="58"/>
      <c r="K22" s="81"/>
    </row>
    <row r="23" spans="2:11" ht="14.25">
      <c r="B23" s="30"/>
      <c r="C23" s="36" t="s">
        <v>34</v>
      </c>
      <c r="D23" s="26">
        <f>C6*C10+C3*SIN(C8)+D20</f>
        <v>8.441697584576684</v>
      </c>
      <c r="E23" s="12" t="s">
        <v>1</v>
      </c>
      <c r="F23" s="37"/>
      <c r="G23" s="11"/>
      <c r="H23" s="32" t="s">
        <v>69</v>
      </c>
      <c r="I23" s="28">
        <f>D20</f>
        <v>-5.922263446102244</v>
      </c>
      <c r="J23" s="32" t="s">
        <v>1</v>
      </c>
      <c r="K23" s="33"/>
    </row>
    <row r="24" spans="2:11" ht="15">
      <c r="B24" s="13" t="s">
        <v>30</v>
      </c>
      <c r="C24" s="101" t="s">
        <v>53</v>
      </c>
      <c r="D24" s="101"/>
      <c r="E24" s="101"/>
      <c r="F24" s="102"/>
      <c r="G24" s="13" t="s">
        <v>30</v>
      </c>
      <c r="H24" s="82" t="s">
        <v>54</v>
      </c>
      <c r="I24" s="82"/>
      <c r="J24" s="82"/>
      <c r="K24" s="83"/>
    </row>
    <row r="25" spans="2:11" ht="16.5" customHeight="1">
      <c r="B25" s="11"/>
      <c r="C25" s="111" t="s">
        <v>52</v>
      </c>
      <c r="D25" s="111"/>
      <c r="E25" s="111"/>
      <c r="F25" s="112"/>
      <c r="G25" s="11"/>
      <c r="H25" s="82" t="s">
        <v>55</v>
      </c>
      <c r="I25" s="82"/>
      <c r="J25" s="82"/>
      <c r="K25" s="83"/>
    </row>
    <row r="26" spans="2:11" ht="16.5" customHeight="1">
      <c r="B26" s="11"/>
      <c r="C26" s="12" t="s">
        <v>33</v>
      </c>
      <c r="D26" s="26">
        <f>I20-C3*COS(C8)</f>
        <v>17.263837359038863</v>
      </c>
      <c r="E26" s="12" t="s">
        <v>1</v>
      </c>
      <c r="F26" s="37"/>
      <c r="G26" s="11"/>
      <c r="H26" s="32" t="s">
        <v>39</v>
      </c>
      <c r="I26" s="27">
        <f>C4+I20</f>
        <v>35.627798389717796</v>
      </c>
      <c r="J26" s="12" t="s">
        <v>1</v>
      </c>
      <c r="K26" s="33"/>
    </row>
    <row r="27" spans="2:11" ht="18.75" customHeight="1">
      <c r="B27" s="30"/>
      <c r="C27" s="108" t="s">
        <v>35</v>
      </c>
      <c r="D27" s="108"/>
      <c r="E27" s="108"/>
      <c r="F27" s="109"/>
      <c r="G27" s="11"/>
      <c r="H27" s="82"/>
      <c r="I27" s="82"/>
      <c r="J27" s="82"/>
      <c r="K27" s="83"/>
    </row>
    <row r="28" spans="2:11" ht="21.75" customHeight="1" thickBot="1">
      <c r="B28" s="14"/>
      <c r="C28" s="34" t="s">
        <v>36</v>
      </c>
      <c r="D28" s="41">
        <f>SQRT(D23*D23+D26*D26)</f>
        <v>19.217240656993233</v>
      </c>
      <c r="E28" s="34" t="s">
        <v>1</v>
      </c>
      <c r="F28" s="35"/>
      <c r="G28" s="14"/>
      <c r="H28" s="99"/>
      <c r="I28" s="99"/>
      <c r="J28" s="99"/>
      <c r="K28" s="100"/>
    </row>
    <row r="29" spans="2:11" ht="201" customHeight="1" thickBot="1" thickTop="1">
      <c r="B29" s="80"/>
      <c r="C29" s="80"/>
      <c r="D29" s="80"/>
      <c r="E29" s="80"/>
      <c r="F29" s="80"/>
      <c r="G29" s="80"/>
      <c r="H29" s="80"/>
      <c r="I29" s="80"/>
      <c r="J29" s="80"/>
      <c r="K29" s="80"/>
    </row>
    <row r="30" spans="2:11" ht="15.75" thickBot="1" thickTop="1">
      <c r="B30" s="79" t="s">
        <v>40</v>
      </c>
      <c r="C30" s="80"/>
      <c r="D30" s="80"/>
      <c r="E30" s="80"/>
      <c r="F30" s="80"/>
      <c r="G30" s="80"/>
      <c r="H30" s="80"/>
      <c r="I30" s="80"/>
      <c r="J30" s="80"/>
      <c r="K30" s="62"/>
    </row>
    <row r="31" spans="2:11" ht="18" customHeight="1" thickBot="1" thickTop="1">
      <c r="B31" s="79" t="s">
        <v>31</v>
      </c>
      <c r="C31" s="80"/>
      <c r="D31" s="80"/>
      <c r="E31" s="80"/>
      <c r="F31" s="62"/>
      <c r="G31" s="79" t="s">
        <v>32</v>
      </c>
      <c r="H31" s="80"/>
      <c r="I31" s="80"/>
      <c r="J31" s="80"/>
      <c r="K31" s="62"/>
    </row>
    <row r="32" spans="2:11" ht="160.5" customHeight="1" thickBot="1" thickTop="1">
      <c r="B32" s="63"/>
      <c r="C32" s="64"/>
      <c r="D32" s="64"/>
      <c r="E32" s="64"/>
      <c r="F32" s="65"/>
      <c r="G32" s="63"/>
      <c r="H32" s="64"/>
      <c r="I32" s="64"/>
      <c r="J32" s="64"/>
      <c r="K32" s="65"/>
    </row>
    <row r="33" spans="2:11" ht="30" customHeight="1" thickTop="1">
      <c r="B33" s="15"/>
      <c r="C33" s="84"/>
      <c r="D33" s="84"/>
      <c r="E33" s="84"/>
      <c r="F33" s="85"/>
      <c r="G33" s="15" t="s">
        <v>27</v>
      </c>
      <c r="H33" s="66" t="s">
        <v>64</v>
      </c>
      <c r="I33" s="66"/>
      <c r="J33" s="66"/>
      <c r="K33" s="67"/>
    </row>
    <row r="34" spans="2:11" ht="15" customHeight="1">
      <c r="B34" s="30"/>
      <c r="C34" s="31"/>
      <c r="D34" s="31"/>
      <c r="E34" s="31"/>
      <c r="F34" s="5"/>
      <c r="H34" s="105" t="s">
        <v>65</v>
      </c>
      <c r="I34" s="106"/>
      <c r="J34" s="106"/>
      <c r="K34" s="107"/>
    </row>
    <row r="35" spans="2:11" ht="20.25" customHeight="1">
      <c r="B35" s="16" t="s">
        <v>25</v>
      </c>
      <c r="C35" s="94" t="s">
        <v>49</v>
      </c>
      <c r="D35" s="94"/>
      <c r="E35" s="94"/>
      <c r="F35" s="95"/>
      <c r="K35" s="5"/>
    </row>
    <row r="36" spans="2:11" ht="14.25">
      <c r="B36" s="91" t="s">
        <v>66</v>
      </c>
      <c r="C36" s="92"/>
      <c r="D36" s="92"/>
      <c r="E36" s="92"/>
      <c r="F36" s="93"/>
      <c r="K36" s="5"/>
    </row>
    <row r="37" spans="2:11" ht="14.25">
      <c r="B37" s="115" t="s">
        <v>67</v>
      </c>
      <c r="C37" s="116"/>
      <c r="D37" s="116"/>
      <c r="E37" s="116"/>
      <c r="F37" s="117"/>
      <c r="K37" s="5"/>
    </row>
    <row r="38" spans="2:11" ht="15">
      <c r="B38" s="19" t="s">
        <v>41</v>
      </c>
      <c r="C38" s="23">
        <f>-(C3*SIN(C8)*C10+C6*C10*C10/2+C4*C12+C5)/C10-C9+C13</f>
        <v>-41.36396103067893</v>
      </c>
      <c r="D38" s="20" t="s">
        <v>1</v>
      </c>
      <c r="E38" s="32"/>
      <c r="F38" s="33"/>
      <c r="K38" s="5"/>
    </row>
    <row r="39" spans="2:11" ht="15.75">
      <c r="B39" s="13" t="s">
        <v>29</v>
      </c>
      <c r="C39" s="96" t="s">
        <v>50</v>
      </c>
      <c r="D39" s="96"/>
      <c r="E39" s="96"/>
      <c r="F39" s="97"/>
      <c r="H39" s="103" t="s">
        <v>65</v>
      </c>
      <c r="I39" s="103"/>
      <c r="J39" s="103"/>
      <c r="K39" s="104"/>
    </row>
    <row r="40" spans="2:11" ht="15" thickBot="1">
      <c r="B40" s="30"/>
      <c r="C40" s="96" t="s">
        <v>51</v>
      </c>
      <c r="D40" s="96"/>
      <c r="E40" s="96"/>
      <c r="F40" s="97"/>
      <c r="H40" s="17" t="s">
        <v>42</v>
      </c>
      <c r="I40" s="29">
        <f>C4*C12+C5-C38*C13</f>
        <v>124.0459415460184</v>
      </c>
      <c r="J40" s="34" t="s">
        <v>1</v>
      </c>
      <c r="K40" s="18"/>
    </row>
    <row r="41" spans="2:11" ht="15.75" thickBot="1" thickTop="1">
      <c r="B41" s="30"/>
      <c r="C41" s="36" t="s">
        <v>34</v>
      </c>
      <c r="D41" s="24">
        <f>C6*C10+C3*SIN(C8)+C38</f>
        <v>-27</v>
      </c>
      <c r="E41" s="34" t="s">
        <v>1</v>
      </c>
      <c r="F41" s="37"/>
      <c r="G41" s="79" t="s">
        <v>37</v>
      </c>
      <c r="H41" s="80"/>
      <c r="I41" s="80"/>
      <c r="J41" s="80"/>
      <c r="K41" s="62"/>
    </row>
    <row r="42" spans="2:11" ht="15.75" thickTop="1">
      <c r="B42" s="13" t="s">
        <v>30</v>
      </c>
      <c r="C42" s="101" t="s">
        <v>48</v>
      </c>
      <c r="D42" s="101"/>
      <c r="E42" s="101"/>
      <c r="F42" s="102"/>
      <c r="G42" s="13" t="s">
        <v>29</v>
      </c>
      <c r="H42" s="58" t="s">
        <v>38</v>
      </c>
      <c r="I42" s="58"/>
      <c r="J42" s="58"/>
      <c r="K42" s="81"/>
    </row>
    <row r="43" spans="2:11" ht="14.25">
      <c r="B43" s="30"/>
      <c r="C43" s="101" t="s">
        <v>47</v>
      </c>
      <c r="D43" s="101"/>
      <c r="E43" s="101"/>
      <c r="F43" s="102"/>
      <c r="G43" s="30"/>
      <c r="H43" s="32" t="s">
        <v>69</v>
      </c>
      <c r="I43" s="53">
        <f>C38</f>
        <v>-41.36396103067893</v>
      </c>
      <c r="J43" s="34" t="s">
        <v>1</v>
      </c>
      <c r="K43" s="5"/>
    </row>
    <row r="44" spans="2:11" ht="14.25">
      <c r="B44" s="30"/>
      <c r="C44" s="36" t="s">
        <v>33</v>
      </c>
      <c r="D44" s="25">
        <f>C3*COS(C8)</f>
        <v>6.3639610306789285</v>
      </c>
      <c r="E44" s="34" t="s">
        <v>1</v>
      </c>
      <c r="F44" s="37"/>
      <c r="G44" s="31"/>
      <c r="H44" s="82" t="s">
        <v>70</v>
      </c>
      <c r="I44" s="82"/>
      <c r="J44" s="82"/>
      <c r="K44" s="83"/>
    </row>
    <row r="45" spans="2:11" ht="15.75" thickBot="1">
      <c r="B45" s="30"/>
      <c r="C45" s="113" t="s">
        <v>35</v>
      </c>
      <c r="D45" s="113"/>
      <c r="E45" s="113"/>
      <c r="F45" s="114"/>
      <c r="G45" s="31"/>
      <c r="H45" s="32" t="s">
        <v>71</v>
      </c>
      <c r="I45" s="54">
        <f>C4</f>
        <v>12</v>
      </c>
      <c r="J45" s="34" t="s">
        <v>1</v>
      </c>
      <c r="K45" s="33"/>
    </row>
    <row r="46" spans="2:11" ht="15.75" customHeight="1" thickBot="1" thickTop="1">
      <c r="B46" s="6"/>
      <c r="C46" s="21" t="s">
        <v>36</v>
      </c>
      <c r="D46" s="46">
        <f>SQRT(D41*D41+D44*D44)</f>
        <v>27.739863013360395</v>
      </c>
      <c r="E46" s="86" t="s">
        <v>44</v>
      </c>
      <c r="F46" s="87"/>
      <c r="G46" s="39"/>
      <c r="H46" s="39"/>
      <c r="I46" s="7"/>
      <c r="J46" s="7"/>
      <c r="K46" s="8"/>
    </row>
    <row r="47" ht="16.5" customHeight="1" thickBot="1" thickTop="1"/>
    <row r="48" spans="2:11" ht="15.75" customHeight="1" thickBot="1" thickTop="1">
      <c r="B48" s="79" t="s">
        <v>43</v>
      </c>
      <c r="C48" s="80"/>
      <c r="D48" s="80"/>
      <c r="E48" s="80"/>
      <c r="F48" s="80"/>
      <c r="G48" s="80"/>
      <c r="H48" s="80"/>
      <c r="I48" s="80"/>
      <c r="J48" s="80"/>
      <c r="K48" s="62"/>
    </row>
    <row r="49" spans="2:11" ht="39.75" customHeight="1" thickBot="1" thickTop="1">
      <c r="B49" s="45" t="s">
        <v>25</v>
      </c>
      <c r="C49" s="110" t="s">
        <v>73</v>
      </c>
      <c r="D49" s="110"/>
      <c r="E49" s="110"/>
      <c r="F49" s="110"/>
      <c r="G49" s="22">
        <f>(I26*C11)-(I23*(C10+C9-C13))-(C4*(C11+C12))-C5-(C3*C10*SIN(C8))-(C6*C10*C10)/2</f>
        <v>1.7763568394002505E-14</v>
      </c>
      <c r="H49" s="76" t="s">
        <v>74</v>
      </c>
      <c r="I49" s="77"/>
      <c r="J49" s="77"/>
      <c r="K49" s="78"/>
    </row>
    <row r="50" ht="15" thickTop="1"/>
    <row r="51" ht="14.25">
      <c r="B51" s="44" t="s">
        <v>68</v>
      </c>
    </row>
    <row r="52" spans="2:11" ht="29.25" customHeight="1">
      <c r="B52" s="75" t="s">
        <v>72</v>
      </c>
      <c r="C52" s="75"/>
      <c r="D52" s="75"/>
      <c r="E52" s="75"/>
      <c r="F52" s="75"/>
      <c r="G52" s="75"/>
      <c r="H52" s="75"/>
      <c r="I52" s="75"/>
      <c r="J52" s="75"/>
      <c r="K52" s="75"/>
    </row>
  </sheetData>
  <sheetProtection/>
  <mergeCells count="48">
    <mergeCell ref="C45:F45"/>
    <mergeCell ref="B37:F37"/>
    <mergeCell ref="G17:K17"/>
    <mergeCell ref="B16:F16"/>
    <mergeCell ref="G16:K16"/>
    <mergeCell ref="B17:F17"/>
    <mergeCell ref="C22:F22"/>
    <mergeCell ref="C24:F24"/>
    <mergeCell ref="C49:F49"/>
    <mergeCell ref="C18:F18"/>
    <mergeCell ref="C19:F19"/>
    <mergeCell ref="C25:F25"/>
    <mergeCell ref="C21:F21"/>
    <mergeCell ref="C39:F39"/>
    <mergeCell ref="C42:F42"/>
    <mergeCell ref="C43:F43"/>
    <mergeCell ref="H39:K39"/>
    <mergeCell ref="H34:K34"/>
    <mergeCell ref="B30:K30"/>
    <mergeCell ref="H27:K27"/>
    <mergeCell ref="C27:F27"/>
    <mergeCell ref="H28:K28"/>
    <mergeCell ref="H25:K25"/>
    <mergeCell ref="H18:K18"/>
    <mergeCell ref="H19:K19"/>
    <mergeCell ref="H22:K22"/>
    <mergeCell ref="H24:K24"/>
    <mergeCell ref="G21:K21"/>
    <mergeCell ref="C33:F33"/>
    <mergeCell ref="G32:K32"/>
    <mergeCell ref="E46:F46"/>
    <mergeCell ref="B2:D2"/>
    <mergeCell ref="B36:F36"/>
    <mergeCell ref="C35:F35"/>
    <mergeCell ref="C40:F40"/>
    <mergeCell ref="B15:K15"/>
    <mergeCell ref="B29:K29"/>
    <mergeCell ref="F2:K13"/>
    <mergeCell ref="B52:K52"/>
    <mergeCell ref="H49:K49"/>
    <mergeCell ref="B48:K48"/>
    <mergeCell ref="B31:F31"/>
    <mergeCell ref="G31:K31"/>
    <mergeCell ref="B32:F32"/>
    <mergeCell ref="H33:K33"/>
    <mergeCell ref="G41:K41"/>
    <mergeCell ref="H42:K42"/>
    <mergeCell ref="H44:K44"/>
  </mergeCells>
  <printOptions/>
  <pageMargins left="0.7" right="0.7" top="0.75" bottom="0.75" header="0.3" footer="0.3"/>
  <pageSetup horizontalDpi="600" verticalDpi="600" orientation="portrait" paperSize="9" scale="61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 home 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Computer's owner</dc:creator>
  <cp:keywords/>
  <dc:description/>
  <cp:lastModifiedBy>USER</cp:lastModifiedBy>
  <cp:lastPrinted>2007-11-06T14:39:42Z</cp:lastPrinted>
  <dcterms:created xsi:type="dcterms:W3CDTF">2007-10-23T10:14:37Z</dcterms:created>
  <dcterms:modified xsi:type="dcterms:W3CDTF">2007-11-06T14:39:44Z</dcterms:modified>
  <cp:category/>
  <cp:version/>
  <cp:contentType/>
  <cp:contentStatus/>
</cp:coreProperties>
</file>